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chQuat­DT\Downloads\"/>
    </mc:Choice>
  </mc:AlternateContent>
  <bookViews>
    <workbookView xWindow="120" yWindow="75" windowWidth="1909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J53" i="1" l="1"/>
  <c r="CI53" i="1"/>
  <c r="CE53" i="1"/>
  <c r="CD53" i="1"/>
  <c r="CB53" i="1"/>
  <c r="CA53" i="1"/>
  <c r="BY53" i="1"/>
  <c r="BX53" i="1"/>
  <c r="BV53" i="1"/>
  <c r="BU53" i="1"/>
  <c r="BQ53" i="1"/>
  <c r="BP53" i="1"/>
  <c r="BN53" i="1"/>
  <c r="BM53" i="1"/>
  <c r="BK53" i="1"/>
  <c r="BJ53" i="1"/>
  <c r="BH53" i="1"/>
  <c r="BG53" i="1"/>
  <c r="BC53" i="1"/>
  <c r="BB53" i="1"/>
  <c r="AZ53" i="1"/>
  <c r="AY53" i="1"/>
  <c r="AU53" i="1"/>
  <c r="AT53" i="1"/>
  <c r="AP53" i="1"/>
  <c r="AO53" i="1"/>
  <c r="AK53" i="1"/>
  <c r="AJ53" i="1"/>
  <c r="AH53" i="1"/>
  <c r="AG53" i="1"/>
  <c r="AE53" i="1"/>
  <c r="AD53" i="1"/>
  <c r="Z53" i="1"/>
  <c r="Y53" i="1"/>
  <c r="W53" i="1"/>
  <c r="V53" i="1"/>
  <c r="T53" i="1"/>
  <c r="S53" i="1"/>
  <c r="O53" i="1"/>
  <c r="N53" i="1"/>
  <c r="L53" i="1"/>
  <c r="K53" i="1"/>
  <c r="I53" i="1"/>
  <c r="H53" i="1"/>
  <c r="CS50" i="1"/>
  <c r="CK50" i="1"/>
  <c r="CL50" i="1" s="1"/>
  <c r="CM50" i="1" s="1"/>
  <c r="CF50" i="1"/>
  <c r="CC50" i="1"/>
  <c r="BZ50" i="1"/>
  <c r="BW50" i="1"/>
  <c r="BR50" i="1"/>
  <c r="BO50" i="1"/>
  <c r="BL50" i="1"/>
  <c r="BI50" i="1"/>
  <c r="BD50" i="1"/>
  <c r="BA50" i="1"/>
  <c r="AV50" i="1"/>
  <c r="AQ50" i="1"/>
  <c r="AL50" i="1"/>
  <c r="AI50" i="1"/>
  <c r="AF50" i="1"/>
  <c r="AA50" i="1"/>
  <c r="X50" i="1"/>
  <c r="U50" i="1"/>
  <c r="P50" i="1"/>
  <c r="M50" i="1"/>
  <c r="J50" i="1"/>
  <c r="CS49" i="1"/>
  <c r="CK49" i="1"/>
  <c r="CL49" i="1" s="1"/>
  <c r="CM49" i="1" s="1"/>
  <c r="CF49" i="1"/>
  <c r="CC49" i="1"/>
  <c r="BZ49" i="1"/>
  <c r="BW49" i="1"/>
  <c r="BR49" i="1"/>
  <c r="BO49" i="1"/>
  <c r="BL49" i="1"/>
  <c r="BI49" i="1"/>
  <c r="BD49" i="1"/>
  <c r="BA49" i="1"/>
  <c r="AV49" i="1"/>
  <c r="AQ49" i="1"/>
  <c r="AL49" i="1"/>
  <c r="AI49" i="1"/>
  <c r="AF49" i="1"/>
  <c r="AA49" i="1"/>
  <c r="X49" i="1"/>
  <c r="U49" i="1"/>
  <c r="P49" i="1"/>
  <c r="M49" i="1"/>
  <c r="J49" i="1"/>
  <c r="CS48" i="1"/>
  <c r="CK48" i="1"/>
  <c r="CL48" i="1" s="1"/>
  <c r="CM48" i="1" s="1"/>
  <c r="CF48" i="1"/>
  <c r="CC48" i="1"/>
  <c r="BZ48" i="1"/>
  <c r="BW48" i="1"/>
  <c r="BR48" i="1"/>
  <c r="BO48" i="1"/>
  <c r="BL48" i="1"/>
  <c r="BI48" i="1"/>
  <c r="BD48" i="1"/>
  <c r="BA48" i="1"/>
  <c r="AV48" i="1"/>
  <c r="AQ48" i="1"/>
  <c r="AL48" i="1"/>
  <c r="AI48" i="1"/>
  <c r="AF48" i="1"/>
  <c r="AA48" i="1"/>
  <c r="X48" i="1"/>
  <c r="U48" i="1"/>
  <c r="P48" i="1"/>
  <c r="M48" i="1"/>
  <c r="J48" i="1"/>
  <c r="CS47" i="1"/>
  <c r="CK47" i="1"/>
  <c r="CL47" i="1" s="1"/>
  <c r="CM47" i="1" s="1"/>
  <c r="CF47" i="1"/>
  <c r="CC47" i="1"/>
  <c r="BZ47" i="1"/>
  <c r="BW47" i="1"/>
  <c r="BR47" i="1"/>
  <c r="BO47" i="1"/>
  <c r="BL47" i="1"/>
  <c r="BI47" i="1"/>
  <c r="BD47" i="1"/>
  <c r="BA47" i="1"/>
  <c r="AV47" i="1"/>
  <c r="AQ47" i="1"/>
  <c r="AL47" i="1"/>
  <c r="AI47" i="1"/>
  <c r="AF47" i="1"/>
  <c r="AA47" i="1"/>
  <c r="X47" i="1"/>
  <c r="U47" i="1"/>
  <c r="P47" i="1"/>
  <c r="M47" i="1"/>
  <c r="J47" i="1"/>
  <c r="CS46" i="1"/>
  <c r="CK46" i="1"/>
  <c r="CL46" i="1" s="1"/>
  <c r="CM46" i="1" s="1"/>
  <c r="CF46" i="1"/>
  <c r="CC46" i="1"/>
  <c r="BZ46" i="1"/>
  <c r="BW46" i="1"/>
  <c r="BR46" i="1"/>
  <c r="BO46" i="1"/>
  <c r="BL46" i="1"/>
  <c r="BI46" i="1"/>
  <c r="BD46" i="1"/>
  <c r="BA46" i="1"/>
  <c r="AV46" i="1"/>
  <c r="AQ46" i="1"/>
  <c r="AL46" i="1"/>
  <c r="AI46" i="1"/>
  <c r="AF46" i="1"/>
  <c r="AA46" i="1"/>
  <c r="X46" i="1"/>
  <c r="U46" i="1"/>
  <c r="P46" i="1"/>
  <c r="M46" i="1"/>
  <c r="J46" i="1"/>
  <c r="CS45" i="1"/>
  <c r="CK45" i="1"/>
  <c r="CL45" i="1" s="1"/>
  <c r="CM45" i="1" s="1"/>
  <c r="CF45" i="1"/>
  <c r="CC45" i="1"/>
  <c r="BZ45" i="1"/>
  <c r="BW45" i="1"/>
  <c r="BR45" i="1"/>
  <c r="BO45" i="1"/>
  <c r="BL45" i="1"/>
  <c r="BI45" i="1"/>
  <c r="BD45" i="1"/>
  <c r="BA45" i="1"/>
  <c r="AV45" i="1"/>
  <c r="AQ45" i="1"/>
  <c r="AL45" i="1"/>
  <c r="AI45" i="1"/>
  <c r="AF45" i="1"/>
  <c r="AA45" i="1"/>
  <c r="X45" i="1"/>
  <c r="U45" i="1"/>
  <c r="P45" i="1"/>
  <c r="M45" i="1"/>
  <c r="J45" i="1"/>
  <c r="CS44" i="1"/>
  <c r="CK44" i="1"/>
  <c r="CL44" i="1" s="1"/>
  <c r="CM44" i="1" s="1"/>
  <c r="CF44" i="1"/>
  <c r="CC44" i="1"/>
  <c r="BZ44" i="1"/>
  <c r="BW44" i="1"/>
  <c r="BR44" i="1"/>
  <c r="BO44" i="1"/>
  <c r="BL44" i="1"/>
  <c r="BI44" i="1"/>
  <c r="BD44" i="1"/>
  <c r="BA44" i="1"/>
  <c r="AV44" i="1"/>
  <c r="AQ44" i="1"/>
  <c r="AL44" i="1"/>
  <c r="AI44" i="1"/>
  <c r="AF44" i="1"/>
  <c r="AA44" i="1"/>
  <c r="X44" i="1"/>
  <c r="U44" i="1"/>
  <c r="P44" i="1"/>
  <c r="M44" i="1"/>
  <c r="J44" i="1"/>
  <c r="CS43" i="1"/>
  <c r="CK43" i="1"/>
  <c r="CL43" i="1" s="1"/>
  <c r="CM43" i="1" s="1"/>
  <c r="CF43" i="1"/>
  <c r="CC43" i="1"/>
  <c r="BZ43" i="1"/>
  <c r="BW43" i="1"/>
  <c r="BR43" i="1"/>
  <c r="BO43" i="1"/>
  <c r="BL43" i="1"/>
  <c r="BI43" i="1"/>
  <c r="BD43" i="1"/>
  <c r="BA43" i="1"/>
  <c r="AV43" i="1"/>
  <c r="AQ43" i="1"/>
  <c r="AL43" i="1"/>
  <c r="AI43" i="1"/>
  <c r="AF43" i="1"/>
  <c r="AA43" i="1"/>
  <c r="X43" i="1"/>
  <c r="U43" i="1"/>
  <c r="P43" i="1"/>
  <c r="M43" i="1"/>
  <c r="J43" i="1"/>
  <c r="CS42" i="1"/>
  <c r="CK42" i="1"/>
  <c r="CL42" i="1" s="1"/>
  <c r="CM42" i="1" s="1"/>
  <c r="CF42" i="1"/>
  <c r="CC42" i="1"/>
  <c r="BZ42" i="1"/>
  <c r="BW42" i="1"/>
  <c r="BR42" i="1"/>
  <c r="BO42" i="1"/>
  <c r="BL42" i="1"/>
  <c r="BI42" i="1"/>
  <c r="BD42" i="1"/>
  <c r="BA42" i="1"/>
  <c r="AV42" i="1"/>
  <c r="AQ42" i="1"/>
  <c r="AL42" i="1"/>
  <c r="AI42" i="1"/>
  <c r="AF42" i="1"/>
  <c r="AA42" i="1"/>
  <c r="X42" i="1"/>
  <c r="U42" i="1"/>
  <c r="P42" i="1"/>
  <c r="M42" i="1"/>
  <c r="J42" i="1"/>
  <c r="CS41" i="1"/>
  <c r="CK41" i="1"/>
  <c r="CL41" i="1" s="1"/>
  <c r="CM41" i="1" s="1"/>
  <c r="CF41" i="1"/>
  <c r="CC41" i="1"/>
  <c r="BZ41" i="1"/>
  <c r="BW41" i="1"/>
  <c r="BR41" i="1"/>
  <c r="BO41" i="1"/>
  <c r="BL41" i="1"/>
  <c r="BI41" i="1"/>
  <c r="BD41" i="1"/>
  <c r="BA41" i="1"/>
  <c r="AV41" i="1"/>
  <c r="AQ41" i="1"/>
  <c r="AL41" i="1"/>
  <c r="AI41" i="1"/>
  <c r="AF41" i="1"/>
  <c r="AA41" i="1"/>
  <c r="X41" i="1"/>
  <c r="U41" i="1"/>
  <c r="P41" i="1"/>
  <c r="M41" i="1"/>
  <c r="J41" i="1"/>
  <c r="CS40" i="1"/>
  <c r="CK40" i="1"/>
  <c r="CL40" i="1" s="1"/>
  <c r="CM40" i="1" s="1"/>
  <c r="CF40" i="1"/>
  <c r="CC40" i="1"/>
  <c r="BZ40" i="1"/>
  <c r="BW40" i="1"/>
  <c r="BR40" i="1"/>
  <c r="BO40" i="1"/>
  <c r="BL40" i="1"/>
  <c r="BI40" i="1"/>
  <c r="BD40" i="1"/>
  <c r="BA40" i="1"/>
  <c r="AV40" i="1"/>
  <c r="AQ40" i="1"/>
  <c r="AL40" i="1"/>
  <c r="AI40" i="1"/>
  <c r="AF40" i="1"/>
  <c r="AA40" i="1"/>
  <c r="X40" i="1"/>
  <c r="U40" i="1"/>
  <c r="P40" i="1"/>
  <c r="M40" i="1"/>
  <c r="J40" i="1"/>
  <c r="CS39" i="1"/>
  <c r="CK39" i="1"/>
  <c r="CL39" i="1" s="1"/>
  <c r="CM39" i="1" s="1"/>
  <c r="CF39" i="1"/>
  <c r="CC39" i="1"/>
  <c r="BZ39" i="1"/>
  <c r="BW39" i="1"/>
  <c r="BR39" i="1"/>
  <c r="BO39" i="1"/>
  <c r="BL39" i="1"/>
  <c r="BI39" i="1"/>
  <c r="BD39" i="1"/>
  <c r="BA39" i="1"/>
  <c r="AV39" i="1"/>
  <c r="AQ39" i="1"/>
  <c r="AL39" i="1"/>
  <c r="AI39" i="1"/>
  <c r="AF39" i="1"/>
  <c r="AA39" i="1"/>
  <c r="X39" i="1"/>
  <c r="U39" i="1"/>
  <c r="P39" i="1"/>
  <c r="M39" i="1"/>
  <c r="J39" i="1"/>
  <c r="CS38" i="1"/>
  <c r="CK38" i="1"/>
  <c r="CL38" i="1" s="1"/>
  <c r="CM38" i="1" s="1"/>
  <c r="CF38" i="1"/>
  <c r="CC38" i="1"/>
  <c r="BZ38" i="1"/>
  <c r="BW38" i="1"/>
  <c r="BR38" i="1"/>
  <c r="BO38" i="1"/>
  <c r="BL38" i="1"/>
  <c r="BI38" i="1"/>
  <c r="BD38" i="1"/>
  <c r="BA38" i="1"/>
  <c r="AV38" i="1"/>
  <c r="AQ38" i="1"/>
  <c r="AL38" i="1"/>
  <c r="AI38" i="1"/>
  <c r="AF38" i="1"/>
  <c r="AA38" i="1"/>
  <c r="X38" i="1"/>
  <c r="U38" i="1"/>
  <c r="P38" i="1"/>
  <c r="M38" i="1"/>
  <c r="J38" i="1"/>
  <c r="CS37" i="1"/>
  <c r="CK37" i="1"/>
  <c r="CL37" i="1" s="1"/>
  <c r="CM37" i="1" s="1"/>
  <c r="CF37" i="1"/>
  <c r="CC37" i="1"/>
  <c r="BZ37" i="1"/>
  <c r="BW37" i="1"/>
  <c r="BR37" i="1"/>
  <c r="BO37" i="1"/>
  <c r="BL37" i="1"/>
  <c r="BI37" i="1"/>
  <c r="BD37" i="1"/>
  <c r="BA37" i="1"/>
  <c r="AV37" i="1"/>
  <c r="AQ37" i="1"/>
  <c r="AL37" i="1"/>
  <c r="AI37" i="1"/>
  <c r="AF37" i="1"/>
  <c r="AA37" i="1"/>
  <c r="X37" i="1"/>
  <c r="U37" i="1"/>
  <c r="P37" i="1"/>
  <c r="M37" i="1"/>
  <c r="J37" i="1"/>
  <c r="CS36" i="1"/>
  <c r="CK36" i="1"/>
  <c r="CL36" i="1" s="1"/>
  <c r="CM36" i="1" s="1"/>
  <c r="CF36" i="1"/>
  <c r="CC36" i="1"/>
  <c r="BZ36" i="1"/>
  <c r="BW36" i="1"/>
  <c r="BR36" i="1"/>
  <c r="BO36" i="1"/>
  <c r="BL36" i="1"/>
  <c r="BI36" i="1"/>
  <c r="BD36" i="1"/>
  <c r="BA36" i="1"/>
  <c r="AV36" i="1"/>
  <c r="AQ36" i="1"/>
  <c r="AL36" i="1"/>
  <c r="AI36" i="1"/>
  <c r="AF36" i="1"/>
  <c r="AA36" i="1"/>
  <c r="X36" i="1"/>
  <c r="U36" i="1"/>
  <c r="P36" i="1"/>
  <c r="M36" i="1"/>
  <c r="J36" i="1"/>
  <c r="CS35" i="1"/>
  <c r="CK35" i="1"/>
  <c r="CL35" i="1" s="1"/>
  <c r="CM35" i="1" s="1"/>
  <c r="CF35" i="1"/>
  <c r="CC35" i="1"/>
  <c r="BZ35" i="1"/>
  <c r="BW35" i="1"/>
  <c r="BR35" i="1"/>
  <c r="BO35" i="1"/>
  <c r="BL35" i="1"/>
  <c r="BI35" i="1"/>
  <c r="BD35" i="1"/>
  <c r="BA35" i="1"/>
  <c r="AV35" i="1"/>
  <c r="AQ35" i="1"/>
  <c r="AL35" i="1"/>
  <c r="AI35" i="1"/>
  <c r="AF35" i="1"/>
  <c r="AA35" i="1"/>
  <c r="X35" i="1"/>
  <c r="U35" i="1"/>
  <c r="P35" i="1"/>
  <c r="M35" i="1"/>
  <c r="J35" i="1"/>
  <c r="CS34" i="1"/>
  <c r="CK34" i="1"/>
  <c r="CL34" i="1" s="1"/>
  <c r="CM34" i="1" s="1"/>
  <c r="CF34" i="1"/>
  <c r="CC34" i="1"/>
  <c r="BZ34" i="1"/>
  <c r="BW34" i="1"/>
  <c r="BR34" i="1"/>
  <c r="BO34" i="1"/>
  <c r="BL34" i="1"/>
  <c r="BI34" i="1"/>
  <c r="BD34" i="1"/>
  <c r="BA34" i="1"/>
  <c r="AV34" i="1"/>
  <c r="AQ34" i="1"/>
  <c r="AL34" i="1"/>
  <c r="AI34" i="1"/>
  <c r="AF34" i="1"/>
  <c r="AA34" i="1"/>
  <c r="X34" i="1"/>
  <c r="U34" i="1"/>
  <c r="P34" i="1"/>
  <c r="M34" i="1"/>
  <c r="J34" i="1"/>
  <c r="CS33" i="1"/>
  <c r="CK33" i="1"/>
  <c r="CL33" i="1" s="1"/>
  <c r="CM33" i="1" s="1"/>
  <c r="CF33" i="1"/>
  <c r="CC33" i="1"/>
  <c r="BZ33" i="1"/>
  <c r="BW33" i="1"/>
  <c r="BR33" i="1"/>
  <c r="BO33" i="1"/>
  <c r="BL33" i="1"/>
  <c r="BI33" i="1"/>
  <c r="BD33" i="1"/>
  <c r="BA33" i="1"/>
  <c r="AV33" i="1"/>
  <c r="AQ33" i="1"/>
  <c r="AL33" i="1"/>
  <c r="AI33" i="1"/>
  <c r="AF33" i="1"/>
  <c r="AA33" i="1"/>
  <c r="X33" i="1"/>
  <c r="U33" i="1"/>
  <c r="P33" i="1"/>
  <c r="M33" i="1"/>
  <c r="J33" i="1"/>
  <c r="CS32" i="1"/>
  <c r="CK32" i="1"/>
  <c r="CL32" i="1" s="1"/>
  <c r="CM32" i="1" s="1"/>
  <c r="CF32" i="1"/>
  <c r="CC32" i="1"/>
  <c r="BZ32" i="1"/>
  <c r="BW32" i="1"/>
  <c r="BR32" i="1"/>
  <c r="BO32" i="1"/>
  <c r="BL32" i="1"/>
  <c r="BI32" i="1"/>
  <c r="BD32" i="1"/>
  <c r="BA32" i="1"/>
  <c r="AV32" i="1"/>
  <c r="AQ32" i="1"/>
  <c r="AL32" i="1"/>
  <c r="AI32" i="1"/>
  <c r="AF32" i="1"/>
  <c r="AA32" i="1"/>
  <c r="X32" i="1"/>
  <c r="U32" i="1"/>
  <c r="P32" i="1"/>
  <c r="M32" i="1"/>
  <c r="J32" i="1"/>
  <c r="CS31" i="1"/>
  <c r="CK31" i="1"/>
  <c r="CL31" i="1" s="1"/>
  <c r="CM31" i="1" s="1"/>
  <c r="CF31" i="1"/>
  <c r="CC31" i="1"/>
  <c r="BZ31" i="1"/>
  <c r="BW31" i="1"/>
  <c r="BR31" i="1"/>
  <c r="BO31" i="1"/>
  <c r="BL31" i="1"/>
  <c r="BI31" i="1"/>
  <c r="BD31" i="1"/>
  <c r="BA31" i="1"/>
  <c r="AV31" i="1"/>
  <c r="AQ31" i="1"/>
  <c r="AL31" i="1"/>
  <c r="AI31" i="1"/>
  <c r="AF31" i="1"/>
  <c r="AA31" i="1"/>
  <c r="X31" i="1"/>
  <c r="U31" i="1"/>
  <c r="P31" i="1"/>
  <c r="M31" i="1"/>
  <c r="J31" i="1"/>
  <c r="CS30" i="1"/>
  <c r="CK30" i="1"/>
  <c r="CL30" i="1" s="1"/>
  <c r="CM30" i="1" s="1"/>
  <c r="CF30" i="1"/>
  <c r="CC30" i="1"/>
  <c r="BZ30" i="1"/>
  <c r="BW30" i="1"/>
  <c r="BR30" i="1"/>
  <c r="BO30" i="1"/>
  <c r="BL30" i="1"/>
  <c r="BI30" i="1"/>
  <c r="BD30" i="1"/>
  <c r="BA30" i="1"/>
  <c r="AV30" i="1"/>
  <c r="AQ30" i="1"/>
  <c r="AL30" i="1"/>
  <c r="AI30" i="1"/>
  <c r="AF30" i="1"/>
  <c r="AA30" i="1"/>
  <c r="X30" i="1"/>
  <c r="U30" i="1"/>
  <c r="P30" i="1"/>
  <c r="M30" i="1"/>
  <c r="J30" i="1"/>
  <c r="CS29" i="1"/>
  <c r="CK29" i="1"/>
  <c r="CL29" i="1" s="1"/>
  <c r="CM29" i="1" s="1"/>
  <c r="CF29" i="1"/>
  <c r="CC29" i="1"/>
  <c r="BZ29" i="1"/>
  <c r="BW29" i="1"/>
  <c r="BR29" i="1"/>
  <c r="BO29" i="1"/>
  <c r="BL29" i="1"/>
  <c r="BI29" i="1"/>
  <c r="BD29" i="1"/>
  <c r="BA29" i="1"/>
  <c r="AV29" i="1"/>
  <c r="AQ29" i="1"/>
  <c r="AL29" i="1"/>
  <c r="AI29" i="1"/>
  <c r="AF29" i="1"/>
  <c r="AA29" i="1"/>
  <c r="X29" i="1"/>
  <c r="U29" i="1"/>
  <c r="P29" i="1"/>
  <c r="M29" i="1"/>
  <c r="J29" i="1"/>
  <c r="CS28" i="1"/>
  <c r="CK28" i="1"/>
  <c r="CL28" i="1" s="1"/>
  <c r="CM28" i="1" s="1"/>
  <c r="CF28" i="1"/>
  <c r="CC28" i="1"/>
  <c r="BZ28" i="1"/>
  <c r="BW28" i="1"/>
  <c r="BR28" i="1"/>
  <c r="BO28" i="1"/>
  <c r="BL28" i="1"/>
  <c r="BI28" i="1"/>
  <c r="BD28" i="1"/>
  <c r="BA28" i="1"/>
  <c r="AV28" i="1"/>
  <c r="AQ28" i="1"/>
  <c r="AL28" i="1"/>
  <c r="AI28" i="1"/>
  <c r="AF28" i="1"/>
  <c r="AA28" i="1"/>
  <c r="X28" i="1"/>
  <c r="U28" i="1"/>
  <c r="P28" i="1"/>
  <c r="M28" i="1"/>
  <c r="J28" i="1"/>
  <c r="CS27" i="1"/>
  <c r="CK27" i="1"/>
  <c r="CL27" i="1" s="1"/>
  <c r="CM27" i="1" s="1"/>
  <c r="CF27" i="1"/>
  <c r="CC27" i="1"/>
  <c r="BZ27" i="1"/>
  <c r="BW27" i="1"/>
  <c r="BR27" i="1"/>
  <c r="BO27" i="1"/>
  <c r="BL27" i="1"/>
  <c r="BI27" i="1"/>
  <c r="BD27" i="1"/>
  <c r="BA27" i="1"/>
  <c r="AV27" i="1"/>
  <c r="AQ27" i="1"/>
  <c r="AL27" i="1"/>
  <c r="AI27" i="1"/>
  <c r="AF27" i="1"/>
  <c r="AA27" i="1"/>
  <c r="X27" i="1"/>
  <c r="U27" i="1"/>
  <c r="P27" i="1"/>
  <c r="M27" i="1"/>
  <c r="J27" i="1"/>
  <c r="CS26" i="1"/>
  <c r="CK26" i="1"/>
  <c r="CL26" i="1" s="1"/>
  <c r="CM26" i="1" s="1"/>
  <c r="CF26" i="1"/>
  <c r="CC26" i="1"/>
  <c r="BZ26" i="1"/>
  <c r="BW26" i="1"/>
  <c r="BR26" i="1"/>
  <c r="BO26" i="1"/>
  <c r="BL26" i="1"/>
  <c r="BI26" i="1"/>
  <c r="BD26" i="1"/>
  <c r="BA26" i="1"/>
  <c r="AV26" i="1"/>
  <c r="AQ26" i="1"/>
  <c r="AL26" i="1"/>
  <c r="AI26" i="1"/>
  <c r="AF26" i="1"/>
  <c r="AA26" i="1"/>
  <c r="X26" i="1"/>
  <c r="U26" i="1"/>
  <c r="P26" i="1"/>
  <c r="M26" i="1"/>
  <c r="J26" i="1"/>
  <c r="CS25" i="1"/>
  <c r="CK25" i="1"/>
  <c r="CL25" i="1" s="1"/>
  <c r="CM25" i="1" s="1"/>
  <c r="CF25" i="1"/>
  <c r="CC25" i="1"/>
  <c r="BZ25" i="1"/>
  <c r="BW25" i="1"/>
  <c r="BR25" i="1"/>
  <c r="BO25" i="1"/>
  <c r="BL25" i="1"/>
  <c r="BI25" i="1"/>
  <c r="BD25" i="1"/>
  <c r="BA25" i="1"/>
  <c r="AV25" i="1"/>
  <c r="AQ25" i="1"/>
  <c r="AL25" i="1"/>
  <c r="AI25" i="1"/>
  <c r="AF25" i="1"/>
  <c r="AA25" i="1"/>
  <c r="X25" i="1"/>
  <c r="U25" i="1"/>
  <c r="P25" i="1"/>
  <c r="M25" i="1"/>
  <c r="J25" i="1"/>
  <c r="CS24" i="1"/>
  <c r="CK24" i="1"/>
  <c r="CL24" i="1" s="1"/>
  <c r="CM24" i="1" s="1"/>
  <c r="CF24" i="1"/>
  <c r="CC24" i="1"/>
  <c r="BZ24" i="1"/>
  <c r="BW24" i="1"/>
  <c r="BR24" i="1"/>
  <c r="BO24" i="1"/>
  <c r="BL24" i="1"/>
  <c r="BI24" i="1"/>
  <c r="BD24" i="1"/>
  <c r="BA24" i="1"/>
  <c r="AV24" i="1"/>
  <c r="AQ24" i="1"/>
  <c r="AL24" i="1"/>
  <c r="AI24" i="1"/>
  <c r="AF24" i="1"/>
  <c r="AA24" i="1"/>
  <c r="X24" i="1"/>
  <c r="U24" i="1"/>
  <c r="P24" i="1"/>
  <c r="M24" i="1"/>
  <c r="J24" i="1"/>
  <c r="CS23" i="1"/>
  <c r="CK23" i="1"/>
  <c r="CL23" i="1" s="1"/>
  <c r="CM23" i="1" s="1"/>
  <c r="CF23" i="1"/>
  <c r="CC23" i="1"/>
  <c r="BZ23" i="1"/>
  <c r="BW23" i="1"/>
  <c r="BR23" i="1"/>
  <c r="BO23" i="1"/>
  <c r="BL23" i="1"/>
  <c r="BI23" i="1"/>
  <c r="BD23" i="1"/>
  <c r="BA23" i="1"/>
  <c r="AV23" i="1"/>
  <c r="AQ23" i="1"/>
  <c r="AL23" i="1"/>
  <c r="AI23" i="1"/>
  <c r="AF23" i="1"/>
  <c r="AA23" i="1"/>
  <c r="X23" i="1"/>
  <c r="U23" i="1"/>
  <c r="P23" i="1"/>
  <c r="M23" i="1"/>
  <c r="J23" i="1"/>
  <c r="CS22" i="1"/>
  <c r="CK22" i="1"/>
  <c r="CL22" i="1" s="1"/>
  <c r="CM22" i="1" s="1"/>
  <c r="CF22" i="1"/>
  <c r="CC22" i="1"/>
  <c r="BZ22" i="1"/>
  <c r="BW22" i="1"/>
  <c r="BR22" i="1"/>
  <c r="BO22" i="1"/>
  <c r="BL22" i="1"/>
  <c r="BI22" i="1"/>
  <c r="BD22" i="1"/>
  <c r="BA22" i="1"/>
  <c r="AV22" i="1"/>
  <c r="AQ22" i="1"/>
  <c r="AL22" i="1"/>
  <c r="AI22" i="1"/>
  <c r="AF22" i="1"/>
  <c r="AA22" i="1"/>
  <c r="X22" i="1"/>
  <c r="U22" i="1"/>
  <c r="P22" i="1"/>
  <c r="M22" i="1"/>
  <c r="J22" i="1"/>
  <c r="CS21" i="1"/>
  <c r="CK21" i="1"/>
  <c r="CL21" i="1" s="1"/>
  <c r="CM21" i="1" s="1"/>
  <c r="CF21" i="1"/>
  <c r="CC21" i="1"/>
  <c r="BZ21" i="1"/>
  <c r="BW21" i="1"/>
  <c r="BR21" i="1"/>
  <c r="BO21" i="1"/>
  <c r="BL21" i="1"/>
  <c r="BI21" i="1"/>
  <c r="BD21" i="1"/>
  <c r="BA21" i="1"/>
  <c r="AV21" i="1"/>
  <c r="AQ21" i="1"/>
  <c r="AL21" i="1"/>
  <c r="AI21" i="1"/>
  <c r="AF21" i="1"/>
  <c r="AA21" i="1"/>
  <c r="X21" i="1"/>
  <c r="U21" i="1"/>
  <c r="P21" i="1"/>
  <c r="M21" i="1"/>
  <c r="J21" i="1"/>
  <c r="CS20" i="1"/>
  <c r="CK20" i="1"/>
  <c r="CL20" i="1" s="1"/>
  <c r="CM20" i="1" s="1"/>
  <c r="CF20" i="1"/>
  <c r="CC20" i="1"/>
  <c r="BZ20" i="1"/>
  <c r="BW20" i="1"/>
  <c r="BR20" i="1"/>
  <c r="BO20" i="1"/>
  <c r="BL20" i="1"/>
  <c r="BI20" i="1"/>
  <c r="BD20" i="1"/>
  <c r="BA20" i="1"/>
  <c r="AV20" i="1"/>
  <c r="AQ20" i="1"/>
  <c r="AL20" i="1"/>
  <c r="AI20" i="1"/>
  <c r="AF20" i="1"/>
  <c r="AA20" i="1"/>
  <c r="X20" i="1"/>
  <c r="U20" i="1"/>
  <c r="P20" i="1"/>
  <c r="M20" i="1"/>
  <c r="J20" i="1"/>
  <c r="CS19" i="1"/>
  <c r="CK19" i="1"/>
  <c r="CL19" i="1" s="1"/>
  <c r="CM19" i="1" s="1"/>
  <c r="CF19" i="1"/>
  <c r="CC19" i="1"/>
  <c r="BZ19" i="1"/>
  <c r="BW19" i="1"/>
  <c r="BR19" i="1"/>
  <c r="BO19" i="1"/>
  <c r="BL19" i="1"/>
  <c r="BI19" i="1"/>
  <c r="BD19" i="1"/>
  <c r="BA19" i="1"/>
  <c r="AV19" i="1"/>
  <c r="AQ19" i="1"/>
  <c r="AL19" i="1"/>
  <c r="AI19" i="1"/>
  <c r="AF19" i="1"/>
  <c r="AA19" i="1"/>
  <c r="X19" i="1"/>
  <c r="U19" i="1"/>
  <c r="P19" i="1"/>
  <c r="M19" i="1"/>
  <c r="J19" i="1"/>
  <c r="CS18" i="1"/>
  <c r="CK18" i="1"/>
  <c r="CL18" i="1" s="1"/>
  <c r="CM18" i="1" s="1"/>
  <c r="CF18" i="1"/>
  <c r="CC18" i="1"/>
  <c r="BZ18" i="1"/>
  <c r="BW18" i="1"/>
  <c r="BR18" i="1"/>
  <c r="BO18" i="1"/>
  <c r="BL18" i="1"/>
  <c r="BI18" i="1"/>
  <c r="BD18" i="1"/>
  <c r="BA18" i="1"/>
  <c r="AV18" i="1"/>
  <c r="AQ18" i="1"/>
  <c r="AL18" i="1"/>
  <c r="AI18" i="1"/>
  <c r="AF18" i="1"/>
  <c r="AA18" i="1"/>
  <c r="X18" i="1"/>
  <c r="U18" i="1"/>
  <c r="P18" i="1"/>
  <c r="M18" i="1"/>
  <c r="J18" i="1"/>
  <c r="CS17" i="1"/>
  <c r="CK17" i="1"/>
  <c r="CL17" i="1" s="1"/>
  <c r="CM17" i="1" s="1"/>
  <c r="CF17" i="1"/>
  <c r="CC17" i="1"/>
  <c r="BZ17" i="1"/>
  <c r="BW17" i="1"/>
  <c r="BR17" i="1"/>
  <c r="BO17" i="1"/>
  <c r="BL17" i="1"/>
  <c r="BI17" i="1"/>
  <c r="BD17" i="1"/>
  <c r="BA17" i="1"/>
  <c r="AV17" i="1"/>
  <c r="AQ17" i="1"/>
  <c r="AL17" i="1"/>
  <c r="AI17" i="1"/>
  <c r="AF17" i="1"/>
  <c r="AA17" i="1"/>
  <c r="X17" i="1"/>
  <c r="U17" i="1"/>
  <c r="P17" i="1"/>
  <c r="M17" i="1"/>
  <c r="J17" i="1"/>
  <c r="CS16" i="1"/>
  <c r="CK16" i="1"/>
  <c r="CL16" i="1" s="1"/>
  <c r="CM16" i="1" s="1"/>
  <c r="CF16" i="1"/>
  <c r="CC16" i="1"/>
  <c r="BZ16" i="1"/>
  <c r="BW16" i="1"/>
  <c r="BR16" i="1"/>
  <c r="BO16" i="1"/>
  <c r="BL16" i="1"/>
  <c r="BI16" i="1"/>
  <c r="BD16" i="1"/>
  <c r="BA16" i="1"/>
  <c r="AV16" i="1"/>
  <c r="AQ16" i="1"/>
  <c r="AL16" i="1"/>
  <c r="AI16" i="1"/>
  <c r="AF16" i="1"/>
  <c r="AA16" i="1"/>
  <c r="X16" i="1"/>
  <c r="U16" i="1"/>
  <c r="P16" i="1"/>
  <c r="M16" i="1"/>
  <c r="J16" i="1"/>
  <c r="CS15" i="1"/>
  <c r="CK15" i="1"/>
  <c r="CL15" i="1" s="1"/>
  <c r="CM15" i="1" s="1"/>
  <c r="CF15" i="1"/>
  <c r="CC15" i="1"/>
  <c r="BZ15" i="1"/>
  <c r="BW15" i="1"/>
  <c r="BR15" i="1"/>
  <c r="BO15" i="1"/>
  <c r="BL15" i="1"/>
  <c r="BI15" i="1"/>
  <c r="BD15" i="1"/>
  <c r="BA15" i="1"/>
  <c r="AV15" i="1"/>
  <c r="AQ15" i="1"/>
  <c r="AL15" i="1"/>
  <c r="AI15" i="1"/>
  <c r="AF15" i="1"/>
  <c r="AA15" i="1"/>
  <c r="X15" i="1"/>
  <c r="U15" i="1"/>
  <c r="P15" i="1"/>
  <c r="M15" i="1"/>
  <c r="J15" i="1"/>
  <c r="CS14" i="1"/>
  <c r="CK14" i="1"/>
  <c r="CL14" i="1" s="1"/>
  <c r="CM14" i="1" s="1"/>
  <c r="CF14" i="1"/>
  <c r="CC14" i="1"/>
  <c r="BZ14" i="1"/>
  <c r="BW14" i="1"/>
  <c r="BR14" i="1"/>
  <c r="BO14" i="1"/>
  <c r="BL14" i="1"/>
  <c r="BI14" i="1"/>
  <c r="BD14" i="1"/>
  <c r="BA14" i="1"/>
  <c r="AV14" i="1"/>
  <c r="AQ14" i="1"/>
  <c r="AL14" i="1"/>
  <c r="AI14" i="1"/>
  <c r="AF14" i="1"/>
  <c r="AA14" i="1"/>
  <c r="X14" i="1"/>
  <c r="U14" i="1"/>
  <c r="P14" i="1"/>
  <c r="M14" i="1"/>
  <c r="J14" i="1"/>
  <c r="CS13" i="1"/>
  <c r="CK13" i="1"/>
  <c r="CL13" i="1" s="1"/>
  <c r="CM13" i="1" s="1"/>
  <c r="CF13" i="1"/>
  <c r="CC13" i="1"/>
  <c r="BZ13" i="1"/>
  <c r="BW13" i="1"/>
  <c r="BR13" i="1"/>
  <c r="BO13" i="1"/>
  <c r="BL13" i="1"/>
  <c r="BI13" i="1"/>
  <c r="BD13" i="1"/>
  <c r="BA13" i="1"/>
  <c r="AV13" i="1"/>
  <c r="AQ13" i="1"/>
  <c r="AL13" i="1"/>
  <c r="AI13" i="1"/>
  <c r="AF13" i="1"/>
  <c r="AA13" i="1"/>
  <c r="X13" i="1"/>
  <c r="U13" i="1"/>
  <c r="P13" i="1"/>
  <c r="M13" i="1"/>
  <c r="J13" i="1"/>
  <c r="CS12" i="1"/>
  <c r="CK12" i="1"/>
  <c r="CL12" i="1" s="1"/>
  <c r="CM12" i="1" s="1"/>
  <c r="CF12" i="1"/>
  <c r="CC12" i="1"/>
  <c r="BZ12" i="1"/>
  <c r="BW12" i="1"/>
  <c r="BR12" i="1"/>
  <c r="BO12" i="1"/>
  <c r="BL12" i="1"/>
  <c r="BI12" i="1"/>
  <c r="BD12" i="1"/>
  <c r="BA12" i="1"/>
  <c r="AV12" i="1"/>
  <c r="AQ12" i="1"/>
  <c r="AL12" i="1"/>
  <c r="AI12" i="1"/>
  <c r="AF12" i="1"/>
  <c r="AA12" i="1"/>
  <c r="X12" i="1"/>
  <c r="U12" i="1"/>
  <c r="P12" i="1"/>
  <c r="M12" i="1"/>
  <c r="J12" i="1"/>
  <c r="CS11" i="1"/>
  <c r="CK11" i="1"/>
  <c r="CL11" i="1" s="1"/>
  <c r="CM11" i="1" s="1"/>
  <c r="CF11" i="1"/>
  <c r="CC11" i="1"/>
  <c r="BZ11" i="1"/>
  <c r="BW11" i="1"/>
  <c r="BR11" i="1"/>
  <c r="BO11" i="1"/>
  <c r="BL11" i="1"/>
  <c r="BI11" i="1"/>
  <c r="BD11" i="1"/>
  <c r="BA11" i="1"/>
  <c r="AV11" i="1"/>
  <c r="AQ11" i="1"/>
  <c r="AL11" i="1"/>
  <c r="AI11" i="1"/>
  <c r="AM11" i="1" s="1"/>
  <c r="AN11" i="1" s="1"/>
  <c r="AF11" i="1"/>
  <c r="AA11" i="1"/>
  <c r="X11" i="1"/>
  <c r="U11" i="1"/>
  <c r="P11" i="1"/>
  <c r="M11" i="1"/>
  <c r="J11" i="1"/>
  <c r="CS10" i="1"/>
  <c r="CK10" i="1"/>
  <c r="CL10" i="1" s="1"/>
  <c r="CM10" i="1" s="1"/>
  <c r="CF10" i="1"/>
  <c r="CC10" i="1"/>
  <c r="BZ10" i="1"/>
  <c r="BW10" i="1"/>
  <c r="BR10" i="1"/>
  <c r="BO10" i="1"/>
  <c r="BL10" i="1"/>
  <c r="BI10" i="1"/>
  <c r="BD10" i="1"/>
  <c r="BA10" i="1"/>
  <c r="AV10" i="1"/>
  <c r="AQ10" i="1"/>
  <c r="AL10" i="1"/>
  <c r="AI10" i="1"/>
  <c r="AF10" i="1"/>
  <c r="AA10" i="1"/>
  <c r="X10" i="1"/>
  <c r="U10" i="1"/>
  <c r="P10" i="1"/>
  <c r="M10" i="1"/>
  <c r="J10" i="1"/>
  <c r="CS9" i="1"/>
  <c r="CK9" i="1"/>
  <c r="CL9" i="1" s="1"/>
  <c r="CM9" i="1" s="1"/>
  <c r="CF9" i="1"/>
  <c r="CC9" i="1"/>
  <c r="BZ9" i="1"/>
  <c r="BW9" i="1"/>
  <c r="BR9" i="1"/>
  <c r="BO9" i="1"/>
  <c r="BL9" i="1"/>
  <c r="BI9" i="1"/>
  <c r="BD9" i="1"/>
  <c r="BA9" i="1"/>
  <c r="AV9" i="1"/>
  <c r="AQ9" i="1"/>
  <c r="AL9" i="1"/>
  <c r="AI9" i="1"/>
  <c r="AM9" i="1" s="1"/>
  <c r="AN9" i="1" s="1"/>
  <c r="AF9" i="1"/>
  <c r="AA9" i="1"/>
  <c r="X9" i="1"/>
  <c r="U9" i="1"/>
  <c r="P9" i="1"/>
  <c r="M9" i="1"/>
  <c r="J9" i="1"/>
  <c r="CS8" i="1"/>
  <c r="CK8" i="1"/>
  <c r="CL8" i="1" s="1"/>
  <c r="CM8" i="1" s="1"/>
  <c r="CF8" i="1"/>
  <c r="CC8" i="1"/>
  <c r="BZ8" i="1"/>
  <c r="BW8" i="1"/>
  <c r="BR8" i="1"/>
  <c r="BO8" i="1"/>
  <c r="BL8" i="1"/>
  <c r="BI8" i="1"/>
  <c r="BD8" i="1"/>
  <c r="BA8" i="1"/>
  <c r="AV8" i="1"/>
  <c r="AQ8" i="1"/>
  <c r="AL8" i="1"/>
  <c r="AI8" i="1"/>
  <c r="AF8" i="1"/>
  <c r="AA8" i="1"/>
  <c r="X8" i="1"/>
  <c r="U8" i="1"/>
  <c r="P8" i="1"/>
  <c r="M8" i="1"/>
  <c r="J8" i="1"/>
  <c r="CS7" i="1"/>
  <c r="CK7" i="1"/>
  <c r="CL7" i="1" s="1"/>
  <c r="CM7" i="1" s="1"/>
  <c r="CF7" i="1"/>
  <c r="CC7" i="1"/>
  <c r="BZ7" i="1"/>
  <c r="BW7" i="1"/>
  <c r="BR7" i="1"/>
  <c r="BO7" i="1"/>
  <c r="BL7" i="1"/>
  <c r="BI7" i="1"/>
  <c r="BS7" i="1" s="1"/>
  <c r="BT7" i="1" s="1"/>
  <c r="BD7" i="1"/>
  <c r="BA7" i="1"/>
  <c r="AV7" i="1"/>
  <c r="AQ7" i="1"/>
  <c r="AL7" i="1"/>
  <c r="AI7" i="1"/>
  <c r="AF7" i="1"/>
  <c r="AA7" i="1"/>
  <c r="X7" i="1"/>
  <c r="U7" i="1"/>
  <c r="P7" i="1"/>
  <c r="M7" i="1"/>
  <c r="J7" i="1"/>
  <c r="CS6" i="1"/>
  <c r="CK6" i="1"/>
  <c r="CL6" i="1" s="1"/>
  <c r="CF6" i="1"/>
  <c r="CC6" i="1"/>
  <c r="BZ6" i="1"/>
  <c r="BW6" i="1"/>
  <c r="BR6" i="1"/>
  <c r="BO6" i="1"/>
  <c r="BL6" i="1"/>
  <c r="BI6" i="1"/>
  <c r="BD6" i="1"/>
  <c r="BA6" i="1"/>
  <c r="AV6" i="1"/>
  <c r="AQ6" i="1"/>
  <c r="AL6" i="1"/>
  <c r="AI6" i="1"/>
  <c r="AF6" i="1"/>
  <c r="AA6" i="1"/>
  <c r="X6" i="1"/>
  <c r="U6" i="1"/>
  <c r="P6" i="1"/>
  <c r="M6" i="1"/>
  <c r="J6" i="1"/>
  <c r="CG5" i="1"/>
  <c r="BS5" i="1"/>
  <c r="BE4" i="1"/>
  <c r="AM8" i="1" l="1"/>
  <c r="AN8" i="1" s="1"/>
  <c r="BS12" i="1"/>
  <c r="BT12" i="1" s="1"/>
  <c r="BS17" i="1"/>
  <c r="BT17" i="1" s="1"/>
  <c r="CN18" i="1"/>
  <c r="CT18" i="1" s="1"/>
  <c r="AM18" i="1"/>
  <c r="AN18" i="1" s="1"/>
  <c r="AM19" i="1"/>
  <c r="AN19" i="1" s="1"/>
  <c r="AM15" i="1"/>
  <c r="AN15" i="1" s="1"/>
  <c r="BE22" i="1"/>
  <c r="BF22" i="1" s="1"/>
  <c r="CN23" i="1"/>
  <c r="CT23" i="1" s="1"/>
  <c r="AM23" i="1"/>
  <c r="AN23" i="1" s="1"/>
  <c r="BE26" i="1"/>
  <c r="BF26" i="1" s="1"/>
  <c r="CN27" i="1"/>
  <c r="CT27" i="1" s="1"/>
  <c r="AM27" i="1"/>
  <c r="AN27" i="1" s="1"/>
  <c r="BE30" i="1"/>
  <c r="BF30" i="1" s="1"/>
  <c r="AM31" i="1"/>
  <c r="AN31" i="1" s="1"/>
  <c r="BE34" i="1"/>
  <c r="BF34" i="1" s="1"/>
  <c r="CN35" i="1"/>
  <c r="CT35" i="1" s="1"/>
  <c r="AM35" i="1"/>
  <c r="AN35" i="1" s="1"/>
  <c r="BE38" i="1"/>
  <c r="BF38" i="1" s="1"/>
  <c r="CN39" i="1"/>
  <c r="CT39" i="1" s="1"/>
  <c r="AM39" i="1"/>
  <c r="AN39" i="1" s="1"/>
  <c r="BE42" i="1"/>
  <c r="BF42" i="1" s="1"/>
  <c r="CN43" i="1"/>
  <c r="CT43" i="1" s="1"/>
  <c r="AM43" i="1"/>
  <c r="AN43" i="1" s="1"/>
  <c r="BE46" i="1"/>
  <c r="BF46" i="1" s="1"/>
  <c r="CN47" i="1"/>
  <c r="CT47" i="1" s="1"/>
  <c r="AM47" i="1"/>
  <c r="AN47" i="1" s="1"/>
  <c r="BE50" i="1"/>
  <c r="BF50" i="1" s="1"/>
  <c r="AQ53" i="1"/>
  <c r="BI53" i="1"/>
  <c r="AM7" i="1"/>
  <c r="AN7" i="1" s="1"/>
  <c r="AM17" i="1"/>
  <c r="AN17" i="1" s="1"/>
  <c r="P53" i="1"/>
  <c r="AF53" i="1"/>
  <c r="BE10" i="1"/>
  <c r="BF10" i="1" s="1"/>
  <c r="BS11" i="1"/>
  <c r="BT11" i="1" s="1"/>
  <c r="AM12" i="1"/>
  <c r="AN12" i="1" s="1"/>
  <c r="AM13" i="1"/>
  <c r="AN13" i="1" s="1"/>
  <c r="BS16" i="1"/>
  <c r="BT16" i="1" s="1"/>
  <c r="BS21" i="1"/>
  <c r="BT21" i="1" s="1"/>
  <c r="CN22" i="1"/>
  <c r="CT22" i="1" s="1"/>
  <c r="AM22" i="1"/>
  <c r="AN22" i="1" s="1"/>
  <c r="BE25" i="1"/>
  <c r="BF25" i="1" s="1"/>
  <c r="CN26" i="1"/>
  <c r="CT26" i="1" s="1"/>
  <c r="AM26" i="1"/>
  <c r="AN26" i="1" s="1"/>
  <c r="BE29" i="1"/>
  <c r="BF29" i="1" s="1"/>
  <c r="CN30" i="1"/>
  <c r="CT30" i="1" s="1"/>
  <c r="AM30" i="1"/>
  <c r="AN30" i="1" s="1"/>
  <c r="BE33" i="1"/>
  <c r="BF33" i="1" s="1"/>
  <c r="CN34" i="1"/>
  <c r="CT34" i="1" s="1"/>
  <c r="AM34" i="1"/>
  <c r="AN34" i="1" s="1"/>
  <c r="BE37" i="1"/>
  <c r="BF37" i="1" s="1"/>
  <c r="CN38" i="1"/>
  <c r="CT38" i="1" s="1"/>
  <c r="AM38" i="1"/>
  <c r="AN38" i="1" s="1"/>
  <c r="BE41" i="1"/>
  <c r="BF41" i="1" s="1"/>
  <c r="CN42" i="1"/>
  <c r="CT42" i="1" s="1"/>
  <c r="AM42" i="1"/>
  <c r="AN42" i="1" s="1"/>
  <c r="BE45" i="1"/>
  <c r="BF45" i="1" s="1"/>
  <c r="CN46" i="1"/>
  <c r="CT46" i="1" s="1"/>
  <c r="AM46" i="1"/>
  <c r="AN46" i="1" s="1"/>
  <c r="BE49" i="1"/>
  <c r="BF49" i="1" s="1"/>
  <c r="CN50" i="1"/>
  <c r="CT50" i="1" s="1"/>
  <c r="AM50" i="1"/>
  <c r="AN50" i="1" s="1"/>
  <c r="CF53" i="1"/>
  <c r="BS8" i="1"/>
  <c r="BT8" i="1" s="1"/>
  <c r="BS13" i="1"/>
  <c r="BT13" i="1" s="1"/>
  <c r="CN14" i="1"/>
  <c r="CT14" i="1" s="1"/>
  <c r="AM14" i="1"/>
  <c r="AN14" i="1" s="1"/>
  <c r="BE18" i="1"/>
  <c r="BF18" i="1" s="1"/>
  <c r="BS19" i="1"/>
  <c r="BT19" i="1" s="1"/>
  <c r="AM20" i="1"/>
  <c r="AN20" i="1" s="1"/>
  <c r="AM21" i="1"/>
  <c r="AN21" i="1" s="1"/>
  <c r="BE23" i="1"/>
  <c r="BF23" i="1" s="1"/>
  <c r="CN24" i="1"/>
  <c r="CT24" i="1" s="1"/>
  <c r="AM24" i="1"/>
  <c r="AN24" i="1" s="1"/>
  <c r="BE27" i="1"/>
  <c r="BF27" i="1" s="1"/>
  <c r="CN28" i="1"/>
  <c r="CT28" i="1" s="1"/>
  <c r="AM28" i="1"/>
  <c r="AN28" i="1" s="1"/>
  <c r="BE31" i="1"/>
  <c r="BF31" i="1" s="1"/>
  <c r="AM32" i="1"/>
  <c r="AN32" i="1" s="1"/>
  <c r="BE35" i="1"/>
  <c r="BF35" i="1" s="1"/>
  <c r="AM36" i="1"/>
  <c r="AN36" i="1" s="1"/>
  <c r="BE39" i="1"/>
  <c r="BF39" i="1" s="1"/>
  <c r="CN40" i="1"/>
  <c r="CT40" i="1" s="1"/>
  <c r="AM40" i="1"/>
  <c r="AN40" i="1" s="1"/>
  <c r="BE43" i="1"/>
  <c r="BF43" i="1" s="1"/>
  <c r="CN44" i="1"/>
  <c r="CT44" i="1" s="1"/>
  <c r="AM44" i="1"/>
  <c r="AN44" i="1" s="1"/>
  <c r="BE47" i="1"/>
  <c r="BF47" i="1" s="1"/>
  <c r="CN48" i="1"/>
  <c r="CT48" i="1" s="1"/>
  <c r="AM48" i="1"/>
  <c r="AN48" i="1" s="1"/>
  <c r="BS9" i="1"/>
  <c r="BT9" i="1" s="1"/>
  <c r="CN10" i="1"/>
  <c r="CT10" i="1" s="1"/>
  <c r="AM10" i="1"/>
  <c r="AN10" i="1" s="1"/>
  <c r="BE14" i="1"/>
  <c r="BF14" i="1" s="1"/>
  <c r="BS15" i="1"/>
  <c r="BT15" i="1" s="1"/>
  <c r="AM16" i="1"/>
  <c r="AN16" i="1" s="1"/>
  <c r="BS20" i="1"/>
  <c r="BT20" i="1" s="1"/>
  <c r="BE24" i="1"/>
  <c r="BF24" i="1" s="1"/>
  <c r="CN25" i="1"/>
  <c r="CT25" i="1" s="1"/>
  <c r="AM25" i="1"/>
  <c r="AN25" i="1" s="1"/>
  <c r="BE28" i="1"/>
  <c r="BF28" i="1" s="1"/>
  <c r="CN29" i="1"/>
  <c r="CT29" i="1" s="1"/>
  <c r="AM29" i="1"/>
  <c r="AN29" i="1" s="1"/>
  <c r="BE32" i="1"/>
  <c r="BF32" i="1" s="1"/>
  <c r="CN33" i="1"/>
  <c r="CT33" i="1" s="1"/>
  <c r="AM33" i="1"/>
  <c r="AN33" i="1" s="1"/>
  <c r="BE36" i="1"/>
  <c r="BF36" i="1" s="1"/>
  <c r="CN37" i="1"/>
  <c r="CT37" i="1" s="1"/>
  <c r="AM37" i="1"/>
  <c r="AN37" i="1" s="1"/>
  <c r="BE40" i="1"/>
  <c r="BF40" i="1" s="1"/>
  <c r="CN41" i="1"/>
  <c r="CT41" i="1" s="1"/>
  <c r="AM41" i="1"/>
  <c r="AN41" i="1" s="1"/>
  <c r="BE44" i="1"/>
  <c r="BF44" i="1" s="1"/>
  <c r="CN45" i="1"/>
  <c r="CT45" i="1" s="1"/>
  <c r="AM45" i="1"/>
  <c r="AN45" i="1" s="1"/>
  <c r="BE48" i="1"/>
  <c r="BF48" i="1" s="1"/>
  <c r="CN49" i="1"/>
  <c r="CT49" i="1" s="1"/>
  <c r="AM49" i="1"/>
  <c r="AN49" i="1" s="1"/>
  <c r="BS10" i="1"/>
  <c r="BT10" i="1" s="1"/>
  <c r="BS14" i="1"/>
  <c r="BT14" i="1" s="1"/>
  <c r="BS26" i="1"/>
  <c r="BT26" i="1" s="1"/>
  <c r="CN32" i="1"/>
  <c r="CT32" i="1" s="1"/>
  <c r="CN36" i="1"/>
  <c r="CT36" i="1" s="1"/>
  <c r="BS23" i="1"/>
  <c r="BT23" i="1" s="1"/>
  <c r="BS27" i="1"/>
  <c r="BT27" i="1" s="1"/>
  <c r="CN31" i="1"/>
  <c r="CT31" i="1" s="1"/>
  <c r="M53" i="1"/>
  <c r="AA53" i="1"/>
  <c r="AM6" i="1"/>
  <c r="AM53" i="1" s="1"/>
  <c r="BD53" i="1"/>
  <c r="BR53" i="1"/>
  <c r="CC53" i="1"/>
  <c r="CN9" i="1"/>
  <c r="CT9" i="1" s="1"/>
  <c r="BE9" i="1"/>
  <c r="BF9" i="1" s="1"/>
  <c r="CN13" i="1"/>
  <c r="CT13" i="1" s="1"/>
  <c r="BE13" i="1"/>
  <c r="BF13" i="1" s="1"/>
  <c r="CN17" i="1"/>
  <c r="CT17" i="1" s="1"/>
  <c r="BE17" i="1"/>
  <c r="BF17" i="1" s="1"/>
  <c r="CN21" i="1"/>
  <c r="CT21" i="1" s="1"/>
  <c r="BE21" i="1"/>
  <c r="BF21" i="1" s="1"/>
  <c r="BS18" i="1"/>
  <c r="BT18" i="1" s="1"/>
  <c r="BS24" i="1"/>
  <c r="BT24" i="1" s="1"/>
  <c r="BS25" i="1"/>
  <c r="BT25" i="1" s="1"/>
  <c r="J53" i="1"/>
  <c r="AL53" i="1"/>
  <c r="BA53" i="1"/>
  <c r="BO53" i="1"/>
  <c r="BZ53" i="1"/>
  <c r="CN8" i="1"/>
  <c r="CT8" i="1" s="1"/>
  <c r="BE8" i="1"/>
  <c r="BF8" i="1" s="1"/>
  <c r="CN12" i="1"/>
  <c r="CT12" i="1" s="1"/>
  <c r="BE12" i="1"/>
  <c r="BF12" i="1" s="1"/>
  <c r="CN16" i="1"/>
  <c r="CT16" i="1" s="1"/>
  <c r="BE16" i="1"/>
  <c r="BF16" i="1" s="1"/>
  <c r="CN20" i="1"/>
  <c r="CT20" i="1" s="1"/>
  <c r="BE20" i="1"/>
  <c r="BF20" i="1" s="1"/>
  <c r="BS6" i="1"/>
  <c r="BS22" i="1"/>
  <c r="BT22" i="1" s="1"/>
  <c r="X53" i="1"/>
  <c r="U53" i="1"/>
  <c r="AI53" i="1"/>
  <c r="AV53" i="1"/>
  <c r="BL53" i="1"/>
  <c r="BW53" i="1"/>
  <c r="CN7" i="1"/>
  <c r="CT7" i="1" s="1"/>
  <c r="BE7" i="1"/>
  <c r="BF7" i="1" s="1"/>
  <c r="CN11" i="1"/>
  <c r="CT11" i="1" s="1"/>
  <c r="BE11" i="1"/>
  <c r="BF11" i="1" s="1"/>
  <c r="CN15" i="1"/>
  <c r="CT15" i="1" s="1"/>
  <c r="BE15" i="1"/>
  <c r="BF15" i="1" s="1"/>
  <c r="CN19" i="1"/>
  <c r="CT19" i="1" s="1"/>
  <c r="BE19" i="1"/>
  <c r="BF19" i="1" s="1"/>
  <c r="CM6" i="1"/>
  <c r="CM53" i="1" s="1"/>
  <c r="CL53" i="1"/>
  <c r="BS28" i="1"/>
  <c r="BT28" i="1" s="1"/>
  <c r="BS29" i="1"/>
  <c r="BT29" i="1" s="1"/>
  <c r="BS30" i="1"/>
  <c r="BT30" i="1" s="1"/>
  <c r="BS31" i="1"/>
  <c r="BT31" i="1" s="1"/>
  <c r="BS32" i="1"/>
  <c r="BT32" i="1" s="1"/>
  <c r="BS33" i="1"/>
  <c r="BT33" i="1" s="1"/>
  <c r="BS34" i="1"/>
  <c r="BT34" i="1" s="1"/>
  <c r="BS35" i="1"/>
  <c r="BT35" i="1" s="1"/>
  <c r="BS36" i="1"/>
  <c r="BT36" i="1" s="1"/>
  <c r="BS37" i="1"/>
  <c r="BT37" i="1" s="1"/>
  <c r="BS38" i="1"/>
  <c r="BT38" i="1" s="1"/>
  <c r="BS39" i="1"/>
  <c r="BT39" i="1" s="1"/>
  <c r="BS40" i="1"/>
  <c r="BT40" i="1" s="1"/>
  <c r="BS41" i="1"/>
  <c r="BT41" i="1" s="1"/>
  <c r="BS42" i="1"/>
  <c r="BT42" i="1" s="1"/>
  <c r="BS43" i="1"/>
  <c r="BT43" i="1" s="1"/>
  <c r="BS44" i="1"/>
  <c r="BT44" i="1" s="1"/>
  <c r="BS45" i="1"/>
  <c r="BT45" i="1" s="1"/>
  <c r="BS46" i="1"/>
  <c r="BT46" i="1" s="1"/>
  <c r="BS47" i="1"/>
  <c r="BT47" i="1" s="1"/>
  <c r="BS48" i="1"/>
  <c r="BT48" i="1" s="1"/>
  <c r="BS49" i="1"/>
  <c r="BT49" i="1" s="1"/>
  <c r="BS50" i="1"/>
  <c r="BT50" i="1" s="1"/>
  <c r="AB6" i="1"/>
  <c r="AC6" i="1" s="1"/>
  <c r="CN6" i="1"/>
  <c r="CT6" i="1" s="1"/>
  <c r="AB7" i="1"/>
  <c r="AC7" i="1" s="1"/>
  <c r="AB8" i="1"/>
  <c r="AC8" i="1" s="1"/>
  <c r="AB9" i="1"/>
  <c r="AC9" i="1" s="1"/>
  <c r="AB10" i="1"/>
  <c r="AC10" i="1" s="1"/>
  <c r="AB11" i="1"/>
  <c r="AC11" i="1" s="1"/>
  <c r="AB12" i="1"/>
  <c r="AC12" i="1" s="1"/>
  <c r="AB13" i="1"/>
  <c r="AC13" i="1" s="1"/>
  <c r="AB14" i="1"/>
  <c r="AC14" i="1" s="1"/>
  <c r="AB15" i="1"/>
  <c r="AC15" i="1" s="1"/>
  <c r="AB16" i="1"/>
  <c r="AC16" i="1" s="1"/>
  <c r="AB17" i="1"/>
  <c r="AC17" i="1" s="1"/>
  <c r="AB18" i="1"/>
  <c r="AC18" i="1" s="1"/>
  <c r="AB19" i="1"/>
  <c r="AC19" i="1" s="1"/>
  <c r="AB20" i="1"/>
  <c r="AC20" i="1" s="1"/>
  <c r="AB21" i="1"/>
  <c r="AC21" i="1" s="1"/>
  <c r="AB22" i="1"/>
  <c r="AC22" i="1" s="1"/>
  <c r="AB23" i="1"/>
  <c r="AC23" i="1" s="1"/>
  <c r="AB24" i="1"/>
  <c r="AC24" i="1" s="1"/>
  <c r="AB25" i="1"/>
  <c r="AC25" i="1" s="1"/>
  <c r="AB26" i="1"/>
  <c r="AC26" i="1" s="1"/>
  <c r="AB27" i="1"/>
  <c r="AC27" i="1" s="1"/>
  <c r="AB28" i="1"/>
  <c r="AC28" i="1" s="1"/>
  <c r="AB29" i="1"/>
  <c r="AC29" i="1" s="1"/>
  <c r="AB30" i="1"/>
  <c r="AC30" i="1" s="1"/>
  <c r="AB31" i="1"/>
  <c r="AC31" i="1" s="1"/>
  <c r="AB32" i="1"/>
  <c r="AC32" i="1" s="1"/>
  <c r="AB33" i="1"/>
  <c r="AC33" i="1" s="1"/>
  <c r="AB34" i="1"/>
  <c r="AC34" i="1" s="1"/>
  <c r="AB35" i="1"/>
  <c r="AC35" i="1" s="1"/>
  <c r="AB36" i="1"/>
  <c r="AC36" i="1" s="1"/>
  <c r="AB37" i="1"/>
  <c r="AC37" i="1" s="1"/>
  <c r="AB38" i="1"/>
  <c r="AC38" i="1" s="1"/>
  <c r="AB39" i="1"/>
  <c r="AC39" i="1" s="1"/>
  <c r="AB40" i="1"/>
  <c r="AC40" i="1" s="1"/>
  <c r="AB41" i="1"/>
  <c r="AC41" i="1" s="1"/>
  <c r="AB42" i="1"/>
  <c r="AC42" i="1" s="1"/>
  <c r="AB43" i="1"/>
  <c r="AC43" i="1" s="1"/>
  <c r="AB44" i="1"/>
  <c r="AC44" i="1" s="1"/>
  <c r="AB45" i="1"/>
  <c r="AC45" i="1" s="1"/>
  <c r="AB46" i="1"/>
  <c r="AC46" i="1" s="1"/>
  <c r="AB47" i="1"/>
  <c r="AC47" i="1" s="1"/>
  <c r="AB48" i="1"/>
  <c r="AC48" i="1" s="1"/>
  <c r="AB49" i="1"/>
  <c r="AC49" i="1" s="1"/>
  <c r="AB50" i="1"/>
  <c r="AC50" i="1" s="1"/>
  <c r="CK53" i="1"/>
  <c r="BE6" i="1"/>
  <c r="CG6" i="1"/>
  <c r="CG7" i="1"/>
  <c r="CH7" i="1" s="1"/>
  <c r="CG8" i="1"/>
  <c r="CH8" i="1" s="1"/>
  <c r="CG9" i="1"/>
  <c r="CH9" i="1" s="1"/>
  <c r="CG10" i="1"/>
  <c r="CH10" i="1" s="1"/>
  <c r="CG11" i="1"/>
  <c r="CH11" i="1" s="1"/>
  <c r="CG12" i="1"/>
  <c r="CH12" i="1" s="1"/>
  <c r="CG13" i="1"/>
  <c r="CH13" i="1" s="1"/>
  <c r="CG14" i="1"/>
  <c r="CH14" i="1" s="1"/>
  <c r="CG15" i="1"/>
  <c r="CH15" i="1" s="1"/>
  <c r="CG16" i="1"/>
  <c r="CH16" i="1" s="1"/>
  <c r="CG17" i="1"/>
  <c r="CH17" i="1" s="1"/>
  <c r="CG18" i="1"/>
  <c r="CH18" i="1" s="1"/>
  <c r="CG19" i="1"/>
  <c r="CH19" i="1" s="1"/>
  <c r="CG20" i="1"/>
  <c r="CH20" i="1" s="1"/>
  <c r="CG21" i="1"/>
  <c r="CH21" i="1" s="1"/>
  <c r="CG22" i="1"/>
  <c r="CH22" i="1" s="1"/>
  <c r="CG23" i="1"/>
  <c r="CH23" i="1" s="1"/>
  <c r="CG24" i="1"/>
  <c r="CH24" i="1" s="1"/>
  <c r="CG25" i="1"/>
  <c r="CH25" i="1" s="1"/>
  <c r="CG26" i="1"/>
  <c r="CH26" i="1" s="1"/>
  <c r="CG27" i="1"/>
  <c r="CH27" i="1" s="1"/>
  <c r="CG28" i="1"/>
  <c r="CH28" i="1" s="1"/>
  <c r="CG29" i="1"/>
  <c r="CH29" i="1" s="1"/>
  <c r="CG30" i="1"/>
  <c r="CH30" i="1" s="1"/>
  <c r="CG31" i="1"/>
  <c r="CH31" i="1" s="1"/>
  <c r="CG32" i="1"/>
  <c r="CH32" i="1" s="1"/>
  <c r="CG33" i="1"/>
  <c r="CH33" i="1" s="1"/>
  <c r="CG34" i="1"/>
  <c r="CH34" i="1" s="1"/>
  <c r="CG35" i="1"/>
  <c r="CH35" i="1" s="1"/>
  <c r="CG36" i="1"/>
  <c r="CH36" i="1" s="1"/>
  <c r="CG37" i="1"/>
  <c r="CH37" i="1" s="1"/>
  <c r="CG38" i="1"/>
  <c r="CH38" i="1" s="1"/>
  <c r="CG39" i="1"/>
  <c r="CH39" i="1" s="1"/>
  <c r="CG40" i="1"/>
  <c r="CH40" i="1" s="1"/>
  <c r="CG41" i="1"/>
  <c r="CH41" i="1" s="1"/>
  <c r="CG42" i="1"/>
  <c r="CH42" i="1" s="1"/>
  <c r="CG43" i="1"/>
  <c r="CH43" i="1" s="1"/>
  <c r="CG44" i="1"/>
  <c r="CH44" i="1" s="1"/>
  <c r="CG45" i="1"/>
  <c r="CH45" i="1" s="1"/>
  <c r="CG46" i="1"/>
  <c r="CH46" i="1" s="1"/>
  <c r="CG47" i="1"/>
  <c r="CH47" i="1" s="1"/>
  <c r="CG48" i="1"/>
  <c r="CH48" i="1" s="1"/>
  <c r="CG49" i="1"/>
  <c r="CH49" i="1" s="1"/>
  <c r="CG50" i="1"/>
  <c r="CH50" i="1" s="1"/>
  <c r="AN6" i="1"/>
  <c r="AN53" i="1" s="1"/>
  <c r="BT6" i="1"/>
  <c r="BT53" i="1" s="1"/>
  <c r="BE53" i="1" l="1"/>
  <c r="BF6" i="1"/>
  <c r="BF53" i="1" s="1"/>
  <c r="BS53" i="1"/>
  <c r="CG53" i="1"/>
  <c r="CH6" i="1"/>
  <c r="CH53" i="1" s="1"/>
  <c r="AC53" i="1"/>
</calcChain>
</file>

<file path=xl/sharedStrings.xml><?xml version="1.0" encoding="utf-8"?>
<sst xmlns="http://schemas.openxmlformats.org/spreadsheetml/2006/main" count="430" uniqueCount="130">
  <si>
    <t>ĐIỂM TOÀN KHÓA  LỚP DƯỢC SĨ TRUNG CẤP HỆ VỪA LÀM VỪA HỌC KHOÁ 17  NĂM HỌC 2015 - 2017 (Áp dụng TT 22/2014 TT - BGD-ĐT ngày 09/7/2014))</t>
  </si>
  <si>
    <t xml:space="preserve">Số tt </t>
  </si>
  <si>
    <t>Họ và tên</t>
  </si>
  <si>
    <t>Ngày sinh</t>
  </si>
  <si>
    <t>Nơi sinh</t>
  </si>
  <si>
    <t>Dân tộc</t>
  </si>
  <si>
    <t>GDTC</t>
  </si>
  <si>
    <t>GDQP</t>
  </si>
  <si>
    <t xml:space="preserve">Chính trị </t>
  </si>
  <si>
    <t>Y học cơ sở</t>
  </si>
  <si>
    <t>Thực vật</t>
  </si>
  <si>
    <t>Hoá PT 1 (Định tính)</t>
  </si>
  <si>
    <t xml:space="preserve">Xếp loại </t>
  </si>
  <si>
    <t>KNGT&amp;GDSK</t>
  </si>
  <si>
    <t>Hoá PT 2 (Định lượng)</t>
  </si>
  <si>
    <t>Dược liệu</t>
  </si>
  <si>
    <t>ĐTBC giai đoạn 2</t>
  </si>
  <si>
    <t>Ng/ngữ 1
(AVCB)</t>
  </si>
  <si>
    <t xml:space="preserve">Tin học </t>
  </si>
  <si>
    <t>Hoá dược - Dược lý 1</t>
  </si>
  <si>
    <t>Bào chế 1</t>
  </si>
  <si>
    <t>ĐTBC giai đoạn 3</t>
  </si>
  <si>
    <t>Ngngữ 2
(AVCN)</t>
  </si>
  <si>
    <t>Kiểm nghiệm</t>
  </si>
  <si>
    <t>Bào chế 2</t>
  </si>
  <si>
    <t>Hoá dược - Dược lý 2</t>
  </si>
  <si>
    <t>XẾP LOẠI</t>
  </si>
  <si>
    <t>QL-TCYT</t>
  </si>
  <si>
    <t>TT Cộng đồng</t>
  </si>
  <si>
    <t>Quản lý dược</t>
  </si>
  <si>
    <t>HD-DL 3
(DLS)</t>
  </si>
  <si>
    <t>Thực tế tốt nghiệp</t>
  </si>
  <si>
    <t>RÈN LUYỆN</t>
  </si>
  <si>
    <t>ĐIỂM THI C.TRỊ</t>
  </si>
  <si>
    <t>ĐIỂM THI LTTH</t>
  </si>
  <si>
    <t>ĐIỂM THI THNN</t>
  </si>
  <si>
    <t>ĐiỂM TB THI TN</t>
  </si>
  <si>
    <t>ĐIỂM XẾP LOẠI TN</t>
  </si>
  <si>
    <t>Nam</t>
  </si>
  <si>
    <t>Nữ</t>
  </si>
  <si>
    <t>L1</t>
  </si>
  <si>
    <t>L2</t>
  </si>
  <si>
    <t>TK</t>
  </si>
  <si>
    <t>ĐVHT</t>
  </si>
  <si>
    <t>CĐ</t>
  </si>
  <si>
    <t>MH</t>
  </si>
  <si>
    <t>Nguyễn Thị Hoàng</t>
  </si>
  <si>
    <t>Ánh</t>
  </si>
  <si>
    <t>Thừa Thiên Huế</t>
  </si>
  <si>
    <t>Kinh</t>
  </si>
  <si>
    <t>Tôn Nữ Huy</t>
  </si>
  <si>
    <t>Dung</t>
  </si>
  <si>
    <t>MT</t>
  </si>
  <si>
    <t>Nguyễn Thị Hiếu</t>
  </si>
  <si>
    <t>Hạnh</t>
  </si>
  <si>
    <t>Phan Nguyễn Diệp</t>
  </si>
  <si>
    <t>Hòa</t>
  </si>
  <si>
    <t>Phạm Thị</t>
  </si>
  <si>
    <t>Huệ</t>
  </si>
  <si>
    <t>Huỳnh Thị Mỹ</t>
  </si>
  <si>
    <t>Hương</t>
  </si>
  <si>
    <t>Lê Thị Thanh</t>
  </si>
  <si>
    <t>Nguyễn Thị</t>
  </si>
  <si>
    <t>Hường</t>
  </si>
  <si>
    <t>Lê Quang</t>
  </si>
  <si>
    <t>Huy</t>
  </si>
  <si>
    <t>Trần Thị</t>
  </si>
  <si>
    <t>Huyền</t>
  </si>
  <si>
    <t>Thanh Hóa</t>
  </si>
  <si>
    <t>Hứa Thị Thanh</t>
  </si>
  <si>
    <t>Lan</t>
  </si>
  <si>
    <t>Pa Cô</t>
  </si>
  <si>
    <t>Nguyễn Thị Thanh</t>
  </si>
  <si>
    <t>Quảng Trị</t>
  </si>
  <si>
    <t>Huỳnh Thị</t>
  </si>
  <si>
    <t>Liễu</t>
  </si>
  <si>
    <t>Trần Thị Xuân</t>
  </si>
  <si>
    <t>Võ Thị Thùy</t>
  </si>
  <si>
    <t>Linh</t>
  </si>
  <si>
    <t>Hồ Thị Ánh</t>
  </si>
  <si>
    <t>Loan</t>
  </si>
  <si>
    <t>Lê Thị Hồng</t>
  </si>
  <si>
    <t>Ly</t>
  </si>
  <si>
    <t>Mỹ</t>
  </si>
  <si>
    <t>Đỗ Thị Kim</t>
  </si>
  <si>
    <t>Ngân</t>
  </si>
  <si>
    <t>Trần Thị Kim</t>
  </si>
  <si>
    <t>Hoàng Ngọc Như</t>
  </si>
  <si>
    <t>Nguyện</t>
  </si>
  <si>
    <t>Hồ Vũ</t>
  </si>
  <si>
    <t>Nhật</t>
  </si>
  <si>
    <t>Hồ Thị Sương</t>
  </si>
  <si>
    <t>Nhi</t>
  </si>
  <si>
    <t>Hoàng Ngọc Trúc</t>
  </si>
  <si>
    <t>Nguyễn Đức</t>
  </si>
  <si>
    <t>Nhơn</t>
  </si>
  <si>
    <t>Hoàng Thị Thùy</t>
  </si>
  <si>
    <t>Bùi Thị Quỳnh</t>
  </si>
  <si>
    <t>Như</t>
  </si>
  <si>
    <t>Nguyễn Thị Tuyết</t>
  </si>
  <si>
    <t>Nhung</t>
  </si>
  <si>
    <t>Ni</t>
  </si>
  <si>
    <t>Blúp Thị</t>
  </si>
  <si>
    <t>Phượng</t>
  </si>
  <si>
    <t>Tà ôi</t>
  </si>
  <si>
    <t>Trương Đình Ti</t>
  </si>
  <si>
    <t>Thi</t>
  </si>
  <si>
    <t>Thoang</t>
  </si>
  <si>
    <t>Lê Thị Quỳnh</t>
  </si>
  <si>
    <t>Trâm</t>
  </si>
  <si>
    <t>Cao Thị Diễm</t>
  </si>
  <si>
    <t>Trang</t>
  </si>
  <si>
    <t xml:space="preserve">Trang </t>
  </si>
  <si>
    <t>Trúc</t>
  </si>
  <si>
    <t>Châu Viết</t>
  </si>
  <si>
    <t>Tường</t>
  </si>
  <si>
    <t>Vân</t>
  </si>
  <si>
    <t>Hà Tĩnh</t>
  </si>
  <si>
    <t>Tống Thị</t>
  </si>
  <si>
    <t>Võ Như Tường</t>
  </si>
  <si>
    <t>Vi</t>
  </si>
  <si>
    <t>Nguyễn Thị Hải</t>
  </si>
  <si>
    <t>Yến</t>
  </si>
  <si>
    <t>Nghệ An</t>
  </si>
  <si>
    <t xml:space="preserve"> </t>
  </si>
  <si>
    <t xml:space="preserve">ĐTBC giai đoạn 1 </t>
  </si>
  <si>
    <t>ĐTBC giai đoạn 4</t>
  </si>
  <si>
    <t>ĐTBC giai đoạn 5</t>
  </si>
  <si>
    <t>ĐTBC giai đoạn 6</t>
  </si>
  <si>
    <t>TOÀN KHÓA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</si>
</sst>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₫_-;\-* #,##0.00\ _₫_-;_-* &quot;-&quot;??\ _₫_-;_-@_-"/>
    <numFmt numFmtId="165" formatCode="_-* #,##0.0_$_-;\-* #,##0.0_$_-;_-* &quot;-&quot;??_$_-;_-@_-"/>
    <numFmt numFmtId="166" formatCode="_-* #,##0_$_-;\-* #,##0_$_-;_-* &quot;-&quot;??_$_-;_-@_-"/>
    <numFmt numFmtId="167" formatCode="0.0"/>
    <numFmt numFmtId="168" formatCode="_(* #,##0.0_);_(* \(#,##0.0\);_(* &quot;-&quot;??_);_(@_)"/>
  </numFmts>
  <fonts count="1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.5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0" borderId="0"/>
  </cellStyleXfs>
  <cellXfs count="143">
    <xf numFmtId="0" fontId="0" fillId="0" borderId="0" xfId="0"/>
    <xf numFmtId="167" fontId="12" fillId="2" borderId="14" xfId="0" applyNumberFormat="1" applyFont="1" applyFill="1" applyBorder="1" applyAlignment="1">
      <alignment horizontal="left"/>
    </xf>
    <xf numFmtId="167" fontId="12" fillId="2" borderId="17" xfId="0" applyNumberFormat="1" applyFont="1" applyFill="1" applyBorder="1" applyAlignment="1">
      <alignment horizontal="left"/>
    </xf>
    <xf numFmtId="167" fontId="12" fillId="2" borderId="22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165" fontId="4" fillId="2" borderId="2" xfId="1" applyNumberFormat="1" applyFont="1" applyFill="1" applyBorder="1" applyAlignment="1">
      <alignment vertical="center" wrapText="1"/>
    </xf>
    <xf numFmtId="165" fontId="4" fillId="2" borderId="2" xfId="1" applyNumberFormat="1" applyFont="1" applyFill="1" applyBorder="1" applyAlignment="1">
      <alignment textRotation="90"/>
    </xf>
    <xf numFmtId="0" fontId="6" fillId="2" borderId="0" xfId="0" applyFont="1" applyFill="1"/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165" fontId="4" fillId="2" borderId="12" xfId="1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165" fontId="4" fillId="2" borderId="9" xfId="1" applyNumberFormat="1" applyFont="1" applyFill="1" applyBorder="1" applyAlignment="1">
      <alignment textRotation="90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5" fontId="4" fillId="2" borderId="5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165" fontId="4" fillId="2" borderId="12" xfId="1" applyNumberFormat="1" applyFont="1" applyFill="1" applyBorder="1" applyAlignment="1">
      <alignment textRotation="90"/>
    </xf>
    <xf numFmtId="166" fontId="4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5" fontId="4" fillId="2" borderId="2" xfId="1" applyNumberFormat="1" applyFont="1" applyFill="1" applyBorder="1" applyAlignment="1">
      <alignment horizontal="center" vertical="center" wrapText="1"/>
    </xf>
    <xf numFmtId="167" fontId="6" fillId="2" borderId="11" xfId="0" applyNumberFormat="1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67" fontId="6" fillId="2" borderId="9" xfId="0" applyNumberFormat="1" applyFont="1" applyFill="1" applyBorder="1" applyAlignment="1">
      <alignment horizontal="left"/>
    </xf>
    <xf numFmtId="1" fontId="6" fillId="2" borderId="9" xfId="0" applyNumberFormat="1" applyFont="1" applyFill="1" applyBorder="1" applyAlignment="1">
      <alignment horizontal="left"/>
    </xf>
    <xf numFmtId="167" fontId="6" fillId="2" borderId="10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167" fontId="6" fillId="2" borderId="13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2" borderId="14" xfId="2" applyNumberFormat="1" applyFont="1" applyFill="1" applyBorder="1" applyAlignment="1" applyProtection="1">
      <alignment vertical="center"/>
      <protection locked="0"/>
    </xf>
    <xf numFmtId="14" fontId="6" fillId="2" borderId="14" xfId="2" applyNumberFormat="1" applyFont="1" applyFill="1" applyBorder="1" applyAlignment="1" applyProtection="1">
      <alignment horizontal="center" vertical="center"/>
      <protection locked="0"/>
    </xf>
    <xf numFmtId="14" fontId="6" fillId="2" borderId="14" xfId="2" applyNumberFormat="1" applyFont="1" applyFill="1" applyBorder="1" applyAlignment="1" applyProtection="1">
      <alignment vertical="center"/>
      <protection locked="0"/>
    </xf>
    <xf numFmtId="14" fontId="10" fillId="2" borderId="14" xfId="0" applyNumberFormat="1" applyFont="1" applyFill="1" applyBorder="1" applyAlignment="1">
      <alignment horizontal="center" vertical="center" wrapText="1"/>
    </xf>
    <xf numFmtId="167" fontId="6" fillId="2" borderId="14" xfId="0" applyNumberFormat="1" applyFont="1" applyFill="1" applyBorder="1" applyAlignment="1">
      <alignment horizontal="center"/>
    </xf>
    <xf numFmtId="167" fontId="6" fillId="2" borderId="14" xfId="0" applyNumberFormat="1" applyFont="1" applyFill="1" applyBorder="1" applyAlignment="1">
      <alignment horizontal="left"/>
    </xf>
    <xf numFmtId="1" fontId="6" fillId="2" borderId="14" xfId="0" applyNumberFormat="1" applyFont="1" applyFill="1" applyBorder="1" applyAlignment="1">
      <alignment horizontal="left"/>
    </xf>
    <xf numFmtId="167" fontId="6" fillId="2" borderId="14" xfId="0" applyNumberFormat="1" applyFont="1" applyFill="1" applyBorder="1" applyAlignment="1"/>
    <xf numFmtId="0" fontId="6" fillId="2" borderId="14" xfId="0" applyFont="1" applyFill="1" applyBorder="1" applyAlignment="1">
      <alignment horizontal="left"/>
    </xf>
    <xf numFmtId="168" fontId="6" fillId="2" borderId="14" xfId="1" applyNumberFormat="1" applyFont="1" applyFill="1" applyBorder="1"/>
    <xf numFmtId="167" fontId="4" fillId="2" borderId="14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167" fontId="4" fillId="2" borderId="14" xfId="0" applyNumberFormat="1" applyFont="1" applyFill="1" applyBorder="1" applyAlignment="1">
      <alignment horizontal="left"/>
    </xf>
    <xf numFmtId="167" fontId="4" fillId="2" borderId="14" xfId="0" applyNumberFormat="1" applyFont="1" applyFill="1" applyBorder="1"/>
    <xf numFmtId="0" fontId="6" fillId="2" borderId="14" xfId="0" applyFont="1" applyFill="1" applyBorder="1"/>
    <xf numFmtId="167" fontId="11" fillId="2" borderId="14" xfId="1" applyNumberFormat="1" applyFont="1" applyFill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4" fillId="2" borderId="17" xfId="2" applyNumberFormat="1" applyFont="1" applyFill="1" applyBorder="1" applyAlignment="1" applyProtection="1">
      <alignment vertical="center"/>
      <protection locked="0"/>
    </xf>
    <xf numFmtId="14" fontId="6" fillId="2" borderId="17" xfId="2" applyNumberFormat="1" applyFont="1" applyFill="1" applyBorder="1" applyAlignment="1" applyProtection="1">
      <alignment horizontal="center" vertical="center"/>
      <protection locked="0"/>
    </xf>
    <xf numFmtId="14" fontId="6" fillId="2" borderId="17" xfId="2" applyNumberFormat="1" applyFont="1" applyFill="1" applyBorder="1" applyAlignment="1" applyProtection="1">
      <alignment vertical="center"/>
      <protection locked="0"/>
    </xf>
    <xf numFmtId="14" fontId="10" fillId="2" borderId="17" xfId="0" applyNumberFormat="1" applyFont="1" applyFill="1" applyBorder="1" applyAlignment="1">
      <alignment horizontal="center" vertical="center" wrapText="1"/>
    </xf>
    <xf numFmtId="167" fontId="6" fillId="2" borderId="17" xfId="0" applyNumberFormat="1" applyFont="1" applyFill="1" applyBorder="1" applyAlignment="1">
      <alignment horizontal="center"/>
    </xf>
    <xf numFmtId="167" fontId="6" fillId="2" borderId="17" xfId="0" applyNumberFormat="1" applyFont="1" applyFill="1" applyBorder="1" applyAlignment="1">
      <alignment horizontal="left"/>
    </xf>
    <xf numFmtId="1" fontId="6" fillId="2" borderId="17" xfId="0" applyNumberFormat="1" applyFont="1" applyFill="1" applyBorder="1" applyAlignment="1">
      <alignment horizontal="left"/>
    </xf>
    <xf numFmtId="167" fontId="6" fillId="2" borderId="17" xfId="0" applyNumberFormat="1" applyFont="1" applyFill="1" applyBorder="1" applyAlignment="1"/>
    <xf numFmtId="0" fontId="6" fillId="2" borderId="17" xfId="0" applyFont="1" applyFill="1" applyBorder="1" applyAlignment="1">
      <alignment horizontal="left"/>
    </xf>
    <xf numFmtId="168" fontId="6" fillId="2" borderId="17" xfId="1" applyNumberFormat="1" applyFont="1" applyFill="1" applyBorder="1"/>
    <xf numFmtId="167" fontId="4" fillId="2" borderId="1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167" fontId="4" fillId="2" borderId="17" xfId="0" applyNumberFormat="1" applyFont="1" applyFill="1" applyBorder="1" applyAlignment="1">
      <alignment horizontal="left"/>
    </xf>
    <xf numFmtId="167" fontId="4" fillId="2" borderId="17" xfId="0" applyNumberFormat="1" applyFont="1" applyFill="1" applyBorder="1"/>
    <xf numFmtId="0" fontId="6" fillId="2" borderId="17" xfId="0" applyFont="1" applyFill="1" applyBorder="1"/>
    <xf numFmtId="167" fontId="11" fillId="2" borderId="17" xfId="1" applyNumberFormat="1" applyFont="1" applyFill="1" applyBorder="1" applyAlignment="1">
      <alignment horizontal="left"/>
    </xf>
    <xf numFmtId="167" fontId="10" fillId="2" borderId="17" xfId="3" applyNumberFormat="1" applyFont="1" applyFill="1" applyBorder="1" applyAlignment="1" applyProtection="1">
      <alignment horizontal="center"/>
      <protection locked="0"/>
    </xf>
    <xf numFmtId="167" fontId="6" fillId="2" borderId="17" xfId="2" applyNumberFormat="1" applyFont="1" applyFill="1" applyBorder="1" applyAlignment="1" applyProtection="1">
      <alignment horizontal="center"/>
      <protection locked="0"/>
    </xf>
    <xf numFmtId="167" fontId="8" fillId="2" borderId="17" xfId="0" applyNumberFormat="1" applyFont="1" applyFill="1" applyBorder="1" applyAlignment="1">
      <alignment horizontal="center"/>
    </xf>
    <xf numFmtId="167" fontId="8" fillId="2" borderId="17" xfId="0" applyNumberFormat="1" applyFont="1" applyFill="1" applyBorder="1" applyAlignment="1">
      <alignment horizontal="left"/>
    </xf>
    <xf numFmtId="167" fontId="6" fillId="2" borderId="17" xfId="3" applyNumberFormat="1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vertical="center" wrapText="1"/>
      <protection locked="0"/>
    </xf>
    <xf numFmtId="14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center"/>
    </xf>
    <xf numFmtId="0" fontId="4" fillId="2" borderId="22" xfId="2" applyNumberFormat="1" applyFont="1" applyFill="1" applyBorder="1" applyAlignment="1" applyProtection="1">
      <alignment vertical="center"/>
      <protection locked="0"/>
    </xf>
    <xf numFmtId="14" fontId="6" fillId="2" borderId="22" xfId="2" applyNumberFormat="1" applyFont="1" applyFill="1" applyBorder="1" applyAlignment="1" applyProtection="1">
      <alignment horizontal="center" vertical="center"/>
      <protection locked="0"/>
    </xf>
    <xf numFmtId="14" fontId="6" fillId="2" borderId="22" xfId="2" applyNumberFormat="1" applyFont="1" applyFill="1" applyBorder="1" applyAlignment="1" applyProtection="1">
      <alignment vertical="center"/>
      <protection locked="0"/>
    </xf>
    <xf numFmtId="14" fontId="10" fillId="2" borderId="22" xfId="0" applyNumberFormat="1" applyFont="1" applyFill="1" applyBorder="1" applyAlignment="1">
      <alignment horizontal="center" vertical="center" wrapText="1"/>
    </xf>
    <xf numFmtId="167" fontId="6" fillId="2" borderId="22" xfId="0" applyNumberFormat="1" applyFont="1" applyFill="1" applyBorder="1" applyAlignment="1">
      <alignment horizontal="center"/>
    </xf>
    <xf numFmtId="167" fontId="6" fillId="2" borderId="22" xfId="0" applyNumberFormat="1" applyFont="1" applyFill="1" applyBorder="1" applyAlignment="1">
      <alignment horizontal="left"/>
    </xf>
    <xf numFmtId="1" fontId="6" fillId="2" borderId="22" xfId="0" applyNumberFormat="1" applyFont="1" applyFill="1" applyBorder="1" applyAlignment="1">
      <alignment horizontal="left"/>
    </xf>
    <xf numFmtId="167" fontId="6" fillId="2" borderId="22" xfId="0" applyNumberFormat="1" applyFont="1" applyFill="1" applyBorder="1" applyAlignment="1"/>
    <xf numFmtId="167" fontId="4" fillId="2" borderId="22" xfId="0" applyNumberFormat="1" applyFont="1" applyFill="1" applyBorder="1" applyAlignment="1">
      <alignment horizontal="center"/>
    </xf>
    <xf numFmtId="168" fontId="6" fillId="2" borderId="22" xfId="1" applyNumberFormat="1" applyFont="1" applyFill="1" applyBorder="1"/>
    <xf numFmtId="0" fontId="4" fillId="2" borderId="22" xfId="0" applyFont="1" applyFill="1" applyBorder="1" applyAlignment="1">
      <alignment horizontal="left"/>
    </xf>
    <xf numFmtId="167" fontId="4" fillId="2" borderId="22" xfId="0" applyNumberFormat="1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167" fontId="4" fillId="2" borderId="22" xfId="0" applyNumberFormat="1" applyFont="1" applyFill="1" applyBorder="1"/>
    <xf numFmtId="0" fontId="6" fillId="2" borderId="22" xfId="0" applyFont="1" applyFill="1" applyBorder="1"/>
    <xf numFmtId="167" fontId="10" fillId="2" borderId="22" xfId="3" applyNumberFormat="1" applyFont="1" applyFill="1" applyBorder="1" applyAlignment="1" applyProtection="1">
      <alignment horizontal="center"/>
      <protection locked="0"/>
    </xf>
    <xf numFmtId="167" fontId="11" fillId="2" borderId="22" xfId="1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0" xfId="0" applyFont="1" applyFill="1"/>
    <xf numFmtId="0" fontId="4" fillId="2" borderId="0" xfId="0" applyFont="1" applyFill="1"/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67" fontId="6" fillId="2" borderId="0" xfId="0" applyNumberFormat="1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15" xfId="2" applyNumberFormat="1" applyFont="1" applyFill="1" applyBorder="1" applyAlignment="1" applyProtection="1">
      <alignment vertical="center"/>
      <protection locked="0"/>
    </xf>
    <xf numFmtId="0" fontId="4" fillId="2" borderId="16" xfId="2" applyNumberFormat="1" applyFont="1" applyFill="1" applyBorder="1" applyAlignment="1" applyProtection="1">
      <alignment vertical="center"/>
      <protection locked="0"/>
    </xf>
    <xf numFmtId="0" fontId="6" fillId="2" borderId="18" xfId="2" applyNumberFormat="1" applyFont="1" applyFill="1" applyBorder="1" applyAlignment="1" applyProtection="1">
      <alignment vertical="center"/>
      <protection locked="0"/>
    </xf>
    <xf numFmtId="0" fontId="4" fillId="2" borderId="19" xfId="2" applyNumberFormat="1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6" fillId="2" borderId="18" xfId="0" applyFont="1" applyFill="1" applyBorder="1" applyAlignment="1" applyProtection="1">
      <alignment vertical="center" wrapText="1"/>
      <protection locked="0"/>
    </xf>
    <xf numFmtId="0" fontId="4" fillId="2" borderId="19" xfId="0" applyFont="1" applyFill="1" applyBorder="1" applyAlignment="1" applyProtection="1">
      <alignment vertical="center" wrapText="1"/>
      <protection locked="0"/>
    </xf>
    <xf numFmtId="0" fontId="6" fillId="2" borderId="20" xfId="2" applyNumberFormat="1" applyFont="1" applyFill="1" applyBorder="1" applyAlignment="1" applyProtection="1">
      <alignment vertical="center"/>
      <protection locked="0"/>
    </xf>
    <xf numFmtId="0" fontId="4" fillId="2" borderId="21" xfId="2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textRotation="90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 textRotation="90"/>
    </xf>
    <xf numFmtId="165" fontId="4" fillId="2" borderId="2" xfId="1" applyNumberFormat="1" applyFont="1" applyFill="1" applyBorder="1" applyAlignment="1">
      <alignment horizontal="center" vertical="center" wrapText="1"/>
    </xf>
    <xf numFmtId="165" fontId="4" fillId="2" borderId="1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textRotation="90"/>
    </xf>
    <xf numFmtId="165" fontId="4" fillId="2" borderId="9" xfId="1" applyNumberFormat="1" applyFont="1" applyFill="1" applyBorder="1" applyAlignment="1">
      <alignment horizontal="center" vertical="center" textRotation="90"/>
    </xf>
    <xf numFmtId="165" fontId="4" fillId="2" borderId="12" xfId="1" applyNumberFormat="1" applyFont="1" applyFill="1" applyBorder="1" applyAlignment="1">
      <alignment horizontal="center" vertical="center" textRotation="90"/>
    </xf>
    <xf numFmtId="165" fontId="4" fillId="2" borderId="6" xfId="1" applyNumberFormat="1" applyFont="1" applyFill="1" applyBorder="1" applyAlignment="1">
      <alignment horizontal="center" vertical="center" wrapText="1"/>
    </xf>
    <xf numFmtId="165" fontId="4" fillId="2" borderId="7" xfId="1" applyNumberFormat="1" applyFont="1" applyFill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165" fontId="5" fillId="2" borderId="8" xfId="1" applyNumberFormat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/>
    </xf>
    <xf numFmtId="165" fontId="4" fillId="2" borderId="7" xfId="1" applyNumberFormat="1" applyFont="1" applyFill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 3 3 2" xfId="3"/>
    <cellStyle name="Normal_03-Duoc" xfId="2"/>
  </cellStyles>
  <dxfs count="3">
    <dxf>
      <font>
        <color auto="1"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u val="none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64"/>
  <sheetViews>
    <sheetView tabSelected="1" workbookViewId="0">
      <pane xSplit="7" ySplit="5" topLeftCell="CO6" activePane="bottomRight" state="frozen"/>
      <selection pane="topRight" activeCell="H1" sqref="H1"/>
      <selection pane="bottomLeft" activeCell="A6" sqref="A6"/>
      <selection pane="bottomRight" activeCell="CQ36" sqref="CQ36"/>
    </sheetView>
  </sheetViews>
  <sheetFormatPr defaultColWidth="11.42578125" defaultRowHeight="15" x14ac:dyDescent="0.25"/>
  <cols>
    <col min="1" max="1" width="5.42578125" style="9" customWidth="1"/>
    <col min="2" max="2" width="23" style="9" customWidth="1"/>
    <col min="3" max="3" width="11" style="9" customWidth="1"/>
    <col min="4" max="5" width="10.42578125" style="9" customWidth="1"/>
    <col min="6" max="6" width="16.85546875" style="9" customWidth="1"/>
    <col min="7" max="7" width="9.140625" style="9" customWidth="1"/>
    <col min="8" max="8" width="4.7109375" style="9" customWidth="1"/>
    <col min="9" max="13" width="5.28515625" style="9" customWidth="1"/>
    <col min="14" max="16" width="5.140625" style="94" customWidth="1"/>
    <col min="17" max="17" width="6.7109375" style="94" customWidth="1"/>
    <col min="18" max="18" width="5.140625" style="94" customWidth="1"/>
    <col min="19" max="21" width="4.5703125" style="94" customWidth="1"/>
    <col min="22" max="22" width="5.5703125" style="94" customWidth="1"/>
    <col min="23" max="27" width="4.5703125" style="94" customWidth="1"/>
    <col min="28" max="28" width="7.140625" style="94" customWidth="1"/>
    <col min="29" max="29" width="13.28515625" style="94" customWidth="1"/>
    <col min="30" max="32" width="4.42578125" style="94" customWidth="1"/>
    <col min="33" max="38" width="4.28515625" style="94" customWidth="1"/>
    <col min="39" max="39" width="7.42578125" style="94" customWidth="1"/>
    <col min="40" max="40" width="11.42578125" style="94" customWidth="1"/>
    <col min="41" max="43" width="4.28515625" style="94" customWidth="1"/>
    <col min="44" max="45" width="5.5703125" style="94" customWidth="1"/>
    <col min="46" max="46" width="4.28515625" style="94" customWidth="1"/>
    <col min="47" max="50" width="4.28515625" style="95" customWidth="1"/>
    <col min="51" max="56" width="4.28515625" style="94" customWidth="1"/>
    <col min="57" max="57" width="7.140625" style="94" customWidth="1"/>
    <col min="58" max="58" width="12.140625" style="94" customWidth="1"/>
    <col min="59" max="70" width="4.140625" style="9" customWidth="1"/>
    <col min="71" max="71" width="5.5703125" style="9" customWidth="1"/>
    <col min="72" max="72" width="11" style="9" customWidth="1"/>
    <col min="73" max="84" width="4.140625" style="9" customWidth="1"/>
    <col min="85" max="85" width="6" style="9" customWidth="1"/>
    <col min="86" max="86" width="10.7109375" style="9" customWidth="1"/>
    <col min="87" max="89" width="4.140625" style="9" customWidth="1"/>
    <col min="90" max="90" width="6.42578125" style="9" customWidth="1"/>
    <col min="91" max="91" width="5.42578125" style="9" customWidth="1"/>
    <col min="92" max="92" width="6.140625" style="97" customWidth="1"/>
    <col min="93" max="98" width="6.7109375" style="9" customWidth="1"/>
    <col min="99" max="251" width="11.42578125" style="9"/>
    <col min="252" max="252" width="5.42578125" style="9" customWidth="1"/>
    <col min="253" max="253" width="23" style="9" customWidth="1"/>
    <col min="254" max="254" width="13.85546875" style="9" customWidth="1"/>
    <col min="255" max="256" width="10.42578125" style="9" customWidth="1"/>
    <col min="257" max="257" width="16.85546875" style="9" customWidth="1"/>
    <col min="258" max="258" width="10.42578125" style="9" customWidth="1"/>
    <col min="259" max="259" width="4.7109375" style="9" customWidth="1"/>
    <col min="260" max="264" width="5.28515625" style="9" customWidth="1"/>
    <col min="265" max="267" width="5.140625" style="9" customWidth="1"/>
    <col min="268" max="268" width="7.42578125" style="9" customWidth="1"/>
    <col min="269" max="269" width="5.140625" style="9" customWidth="1"/>
    <col min="270" max="272" width="4.5703125" style="9" customWidth="1"/>
    <col min="273" max="273" width="5.5703125" style="9" customWidth="1"/>
    <col min="274" max="278" width="4.5703125" style="9" customWidth="1"/>
    <col min="279" max="279" width="7.140625" style="9" customWidth="1"/>
    <col min="280" max="280" width="13.28515625" style="9" customWidth="1"/>
    <col min="281" max="283" width="4.42578125" style="9" customWidth="1"/>
    <col min="284" max="289" width="4.28515625" style="9" customWidth="1"/>
    <col min="290" max="290" width="7.42578125" style="9" customWidth="1"/>
    <col min="291" max="291" width="11.42578125" style="9" customWidth="1"/>
    <col min="292" max="294" width="4.28515625" style="9" customWidth="1"/>
    <col min="295" max="296" width="5.5703125" style="9" customWidth="1"/>
    <col min="297" max="307" width="4.28515625" style="9" customWidth="1"/>
    <col min="308" max="308" width="7.140625" style="9" customWidth="1"/>
    <col min="309" max="309" width="12.140625" style="9" customWidth="1"/>
    <col min="310" max="321" width="4.140625" style="9" customWidth="1"/>
    <col min="322" max="322" width="5.5703125" style="9" customWidth="1"/>
    <col min="323" max="323" width="11" style="9" customWidth="1"/>
    <col min="324" max="336" width="4.140625" style="9" customWidth="1"/>
    <col min="337" max="337" width="10.7109375" style="9" customWidth="1"/>
    <col min="338" max="341" width="4.140625" style="9" customWidth="1"/>
    <col min="342" max="342" width="5.42578125" style="9" customWidth="1"/>
    <col min="343" max="343" width="6.140625" style="9" customWidth="1"/>
    <col min="344" max="349" width="6.7109375" style="9" customWidth="1"/>
    <col min="350" max="350" width="10.28515625" style="9" customWidth="1"/>
    <col min="351" max="352" width="11.42578125" style="9"/>
    <col min="353" max="354" width="5.28515625" style="9" customWidth="1"/>
    <col min="355" max="507" width="11.42578125" style="9"/>
    <col min="508" max="508" width="5.42578125" style="9" customWidth="1"/>
    <col min="509" max="509" width="23" style="9" customWidth="1"/>
    <col min="510" max="510" width="13.85546875" style="9" customWidth="1"/>
    <col min="511" max="512" width="10.42578125" style="9" customWidth="1"/>
    <col min="513" max="513" width="16.85546875" style="9" customWidth="1"/>
    <col min="514" max="514" width="10.42578125" style="9" customWidth="1"/>
    <col min="515" max="515" width="4.7109375" style="9" customWidth="1"/>
    <col min="516" max="520" width="5.28515625" style="9" customWidth="1"/>
    <col min="521" max="523" width="5.140625" style="9" customWidth="1"/>
    <col min="524" max="524" width="7.42578125" style="9" customWidth="1"/>
    <col min="525" max="525" width="5.140625" style="9" customWidth="1"/>
    <col min="526" max="528" width="4.5703125" style="9" customWidth="1"/>
    <col min="529" max="529" width="5.5703125" style="9" customWidth="1"/>
    <col min="530" max="534" width="4.5703125" style="9" customWidth="1"/>
    <col min="535" max="535" width="7.140625" style="9" customWidth="1"/>
    <col min="536" max="536" width="13.28515625" style="9" customWidth="1"/>
    <col min="537" max="539" width="4.42578125" style="9" customWidth="1"/>
    <col min="540" max="545" width="4.28515625" style="9" customWidth="1"/>
    <col min="546" max="546" width="7.42578125" style="9" customWidth="1"/>
    <col min="547" max="547" width="11.42578125" style="9" customWidth="1"/>
    <col min="548" max="550" width="4.28515625" style="9" customWidth="1"/>
    <col min="551" max="552" width="5.5703125" style="9" customWidth="1"/>
    <col min="553" max="563" width="4.28515625" style="9" customWidth="1"/>
    <col min="564" max="564" width="7.140625" style="9" customWidth="1"/>
    <col min="565" max="565" width="12.140625" style="9" customWidth="1"/>
    <col min="566" max="577" width="4.140625" style="9" customWidth="1"/>
    <col min="578" max="578" width="5.5703125" style="9" customWidth="1"/>
    <col min="579" max="579" width="11" style="9" customWidth="1"/>
    <col min="580" max="592" width="4.140625" style="9" customWidth="1"/>
    <col min="593" max="593" width="10.7109375" style="9" customWidth="1"/>
    <col min="594" max="597" width="4.140625" style="9" customWidth="1"/>
    <col min="598" max="598" width="5.42578125" style="9" customWidth="1"/>
    <col min="599" max="599" width="6.140625" style="9" customWidth="1"/>
    <col min="600" max="605" width="6.7109375" style="9" customWidth="1"/>
    <col min="606" max="606" width="10.28515625" style="9" customWidth="1"/>
    <col min="607" max="608" width="11.42578125" style="9"/>
    <col min="609" max="610" width="5.28515625" style="9" customWidth="1"/>
    <col min="611" max="763" width="11.42578125" style="9"/>
    <col min="764" max="764" width="5.42578125" style="9" customWidth="1"/>
    <col min="765" max="765" width="23" style="9" customWidth="1"/>
    <col min="766" max="766" width="13.85546875" style="9" customWidth="1"/>
    <col min="767" max="768" width="10.42578125" style="9" customWidth="1"/>
    <col min="769" max="769" width="16.85546875" style="9" customWidth="1"/>
    <col min="770" max="770" width="10.42578125" style="9" customWidth="1"/>
    <col min="771" max="771" width="4.7109375" style="9" customWidth="1"/>
    <col min="772" max="776" width="5.28515625" style="9" customWidth="1"/>
    <col min="777" max="779" width="5.140625" style="9" customWidth="1"/>
    <col min="780" max="780" width="7.42578125" style="9" customWidth="1"/>
    <col min="781" max="781" width="5.140625" style="9" customWidth="1"/>
    <col min="782" max="784" width="4.5703125" style="9" customWidth="1"/>
    <col min="785" max="785" width="5.5703125" style="9" customWidth="1"/>
    <col min="786" max="790" width="4.5703125" style="9" customWidth="1"/>
    <col min="791" max="791" width="7.140625" style="9" customWidth="1"/>
    <col min="792" max="792" width="13.28515625" style="9" customWidth="1"/>
    <col min="793" max="795" width="4.42578125" style="9" customWidth="1"/>
    <col min="796" max="801" width="4.28515625" style="9" customWidth="1"/>
    <col min="802" max="802" width="7.42578125" style="9" customWidth="1"/>
    <col min="803" max="803" width="11.42578125" style="9" customWidth="1"/>
    <col min="804" max="806" width="4.28515625" style="9" customWidth="1"/>
    <col min="807" max="808" width="5.5703125" style="9" customWidth="1"/>
    <col min="809" max="819" width="4.28515625" style="9" customWidth="1"/>
    <col min="820" max="820" width="7.140625" style="9" customWidth="1"/>
    <col min="821" max="821" width="12.140625" style="9" customWidth="1"/>
    <col min="822" max="833" width="4.140625" style="9" customWidth="1"/>
    <col min="834" max="834" width="5.5703125" style="9" customWidth="1"/>
    <col min="835" max="835" width="11" style="9" customWidth="1"/>
    <col min="836" max="848" width="4.140625" style="9" customWidth="1"/>
    <col min="849" max="849" width="10.7109375" style="9" customWidth="1"/>
    <col min="850" max="853" width="4.140625" style="9" customWidth="1"/>
    <col min="854" max="854" width="5.42578125" style="9" customWidth="1"/>
    <col min="855" max="855" width="6.140625" style="9" customWidth="1"/>
    <col min="856" max="861" width="6.7109375" style="9" customWidth="1"/>
    <col min="862" max="862" width="10.28515625" style="9" customWidth="1"/>
    <col min="863" max="864" width="11.42578125" style="9"/>
    <col min="865" max="866" width="5.28515625" style="9" customWidth="1"/>
    <col min="867" max="1019" width="11.42578125" style="9"/>
    <col min="1020" max="1020" width="5.42578125" style="9" customWidth="1"/>
    <col min="1021" max="1021" width="23" style="9" customWidth="1"/>
    <col min="1022" max="1022" width="13.85546875" style="9" customWidth="1"/>
    <col min="1023" max="1024" width="10.42578125" style="9" customWidth="1"/>
    <col min="1025" max="1025" width="16.85546875" style="9" customWidth="1"/>
    <col min="1026" max="1026" width="10.42578125" style="9" customWidth="1"/>
    <col min="1027" max="1027" width="4.7109375" style="9" customWidth="1"/>
    <col min="1028" max="1032" width="5.28515625" style="9" customWidth="1"/>
    <col min="1033" max="1035" width="5.140625" style="9" customWidth="1"/>
    <col min="1036" max="1036" width="7.42578125" style="9" customWidth="1"/>
    <col min="1037" max="1037" width="5.140625" style="9" customWidth="1"/>
    <col min="1038" max="1040" width="4.5703125" style="9" customWidth="1"/>
    <col min="1041" max="1041" width="5.5703125" style="9" customWidth="1"/>
    <col min="1042" max="1046" width="4.5703125" style="9" customWidth="1"/>
    <col min="1047" max="1047" width="7.140625" style="9" customWidth="1"/>
    <col min="1048" max="1048" width="13.28515625" style="9" customWidth="1"/>
    <col min="1049" max="1051" width="4.42578125" style="9" customWidth="1"/>
    <col min="1052" max="1057" width="4.28515625" style="9" customWidth="1"/>
    <col min="1058" max="1058" width="7.42578125" style="9" customWidth="1"/>
    <col min="1059" max="1059" width="11.42578125" style="9" customWidth="1"/>
    <col min="1060" max="1062" width="4.28515625" style="9" customWidth="1"/>
    <col min="1063" max="1064" width="5.5703125" style="9" customWidth="1"/>
    <col min="1065" max="1075" width="4.28515625" style="9" customWidth="1"/>
    <col min="1076" max="1076" width="7.140625" style="9" customWidth="1"/>
    <col min="1077" max="1077" width="12.140625" style="9" customWidth="1"/>
    <col min="1078" max="1089" width="4.140625" style="9" customWidth="1"/>
    <col min="1090" max="1090" width="5.5703125" style="9" customWidth="1"/>
    <col min="1091" max="1091" width="11" style="9" customWidth="1"/>
    <col min="1092" max="1104" width="4.140625" style="9" customWidth="1"/>
    <col min="1105" max="1105" width="10.7109375" style="9" customWidth="1"/>
    <col min="1106" max="1109" width="4.140625" style="9" customWidth="1"/>
    <col min="1110" max="1110" width="5.42578125" style="9" customWidth="1"/>
    <col min="1111" max="1111" width="6.140625" style="9" customWidth="1"/>
    <col min="1112" max="1117" width="6.7109375" style="9" customWidth="1"/>
    <col min="1118" max="1118" width="10.28515625" style="9" customWidth="1"/>
    <col min="1119" max="1120" width="11.42578125" style="9"/>
    <col min="1121" max="1122" width="5.28515625" style="9" customWidth="1"/>
    <col min="1123" max="1275" width="11.42578125" style="9"/>
    <col min="1276" max="1276" width="5.42578125" style="9" customWidth="1"/>
    <col min="1277" max="1277" width="23" style="9" customWidth="1"/>
    <col min="1278" max="1278" width="13.85546875" style="9" customWidth="1"/>
    <col min="1279" max="1280" width="10.42578125" style="9" customWidth="1"/>
    <col min="1281" max="1281" width="16.85546875" style="9" customWidth="1"/>
    <col min="1282" max="1282" width="10.42578125" style="9" customWidth="1"/>
    <col min="1283" max="1283" width="4.7109375" style="9" customWidth="1"/>
    <col min="1284" max="1288" width="5.28515625" style="9" customWidth="1"/>
    <col min="1289" max="1291" width="5.140625" style="9" customWidth="1"/>
    <col min="1292" max="1292" width="7.42578125" style="9" customWidth="1"/>
    <col min="1293" max="1293" width="5.140625" style="9" customWidth="1"/>
    <col min="1294" max="1296" width="4.5703125" style="9" customWidth="1"/>
    <col min="1297" max="1297" width="5.5703125" style="9" customWidth="1"/>
    <col min="1298" max="1302" width="4.5703125" style="9" customWidth="1"/>
    <col min="1303" max="1303" width="7.140625" style="9" customWidth="1"/>
    <col min="1304" max="1304" width="13.28515625" style="9" customWidth="1"/>
    <col min="1305" max="1307" width="4.42578125" style="9" customWidth="1"/>
    <col min="1308" max="1313" width="4.28515625" style="9" customWidth="1"/>
    <col min="1314" max="1314" width="7.42578125" style="9" customWidth="1"/>
    <col min="1315" max="1315" width="11.42578125" style="9" customWidth="1"/>
    <col min="1316" max="1318" width="4.28515625" style="9" customWidth="1"/>
    <col min="1319" max="1320" width="5.5703125" style="9" customWidth="1"/>
    <col min="1321" max="1331" width="4.28515625" style="9" customWidth="1"/>
    <col min="1332" max="1332" width="7.140625" style="9" customWidth="1"/>
    <col min="1333" max="1333" width="12.140625" style="9" customWidth="1"/>
    <col min="1334" max="1345" width="4.140625" style="9" customWidth="1"/>
    <col min="1346" max="1346" width="5.5703125" style="9" customWidth="1"/>
    <col min="1347" max="1347" width="11" style="9" customWidth="1"/>
    <col min="1348" max="1360" width="4.140625" style="9" customWidth="1"/>
    <col min="1361" max="1361" width="10.7109375" style="9" customWidth="1"/>
    <col min="1362" max="1365" width="4.140625" style="9" customWidth="1"/>
    <col min="1366" max="1366" width="5.42578125" style="9" customWidth="1"/>
    <col min="1367" max="1367" width="6.140625" style="9" customWidth="1"/>
    <col min="1368" max="1373" width="6.7109375" style="9" customWidth="1"/>
    <col min="1374" max="1374" width="10.28515625" style="9" customWidth="1"/>
    <col min="1375" max="1376" width="11.42578125" style="9"/>
    <col min="1377" max="1378" width="5.28515625" style="9" customWidth="1"/>
    <col min="1379" max="1531" width="11.42578125" style="9"/>
    <col min="1532" max="1532" width="5.42578125" style="9" customWidth="1"/>
    <col min="1533" max="1533" width="23" style="9" customWidth="1"/>
    <col min="1534" max="1534" width="13.85546875" style="9" customWidth="1"/>
    <col min="1535" max="1536" width="10.42578125" style="9" customWidth="1"/>
    <col min="1537" max="1537" width="16.85546875" style="9" customWidth="1"/>
    <col min="1538" max="1538" width="10.42578125" style="9" customWidth="1"/>
    <col min="1539" max="1539" width="4.7109375" style="9" customWidth="1"/>
    <col min="1540" max="1544" width="5.28515625" style="9" customWidth="1"/>
    <col min="1545" max="1547" width="5.140625" style="9" customWidth="1"/>
    <col min="1548" max="1548" width="7.42578125" style="9" customWidth="1"/>
    <col min="1549" max="1549" width="5.140625" style="9" customWidth="1"/>
    <col min="1550" max="1552" width="4.5703125" style="9" customWidth="1"/>
    <col min="1553" max="1553" width="5.5703125" style="9" customWidth="1"/>
    <col min="1554" max="1558" width="4.5703125" style="9" customWidth="1"/>
    <col min="1559" max="1559" width="7.140625" style="9" customWidth="1"/>
    <col min="1560" max="1560" width="13.28515625" style="9" customWidth="1"/>
    <col min="1561" max="1563" width="4.42578125" style="9" customWidth="1"/>
    <col min="1564" max="1569" width="4.28515625" style="9" customWidth="1"/>
    <col min="1570" max="1570" width="7.42578125" style="9" customWidth="1"/>
    <col min="1571" max="1571" width="11.42578125" style="9" customWidth="1"/>
    <col min="1572" max="1574" width="4.28515625" style="9" customWidth="1"/>
    <col min="1575" max="1576" width="5.5703125" style="9" customWidth="1"/>
    <col min="1577" max="1587" width="4.28515625" style="9" customWidth="1"/>
    <col min="1588" max="1588" width="7.140625" style="9" customWidth="1"/>
    <col min="1589" max="1589" width="12.140625" style="9" customWidth="1"/>
    <col min="1590" max="1601" width="4.140625" style="9" customWidth="1"/>
    <col min="1602" max="1602" width="5.5703125" style="9" customWidth="1"/>
    <col min="1603" max="1603" width="11" style="9" customWidth="1"/>
    <col min="1604" max="1616" width="4.140625" style="9" customWidth="1"/>
    <col min="1617" max="1617" width="10.7109375" style="9" customWidth="1"/>
    <col min="1618" max="1621" width="4.140625" style="9" customWidth="1"/>
    <col min="1622" max="1622" width="5.42578125" style="9" customWidth="1"/>
    <col min="1623" max="1623" width="6.140625" style="9" customWidth="1"/>
    <col min="1624" max="1629" width="6.7109375" style="9" customWidth="1"/>
    <col min="1630" max="1630" width="10.28515625" style="9" customWidth="1"/>
    <col min="1631" max="1632" width="11.42578125" style="9"/>
    <col min="1633" max="1634" width="5.28515625" style="9" customWidth="1"/>
    <col min="1635" max="1787" width="11.42578125" style="9"/>
    <col min="1788" max="1788" width="5.42578125" style="9" customWidth="1"/>
    <col min="1789" max="1789" width="23" style="9" customWidth="1"/>
    <col min="1790" max="1790" width="13.85546875" style="9" customWidth="1"/>
    <col min="1791" max="1792" width="10.42578125" style="9" customWidth="1"/>
    <col min="1793" max="1793" width="16.85546875" style="9" customWidth="1"/>
    <col min="1794" max="1794" width="10.42578125" style="9" customWidth="1"/>
    <col min="1795" max="1795" width="4.7109375" style="9" customWidth="1"/>
    <col min="1796" max="1800" width="5.28515625" style="9" customWidth="1"/>
    <col min="1801" max="1803" width="5.140625" style="9" customWidth="1"/>
    <col min="1804" max="1804" width="7.42578125" style="9" customWidth="1"/>
    <col min="1805" max="1805" width="5.140625" style="9" customWidth="1"/>
    <col min="1806" max="1808" width="4.5703125" style="9" customWidth="1"/>
    <col min="1809" max="1809" width="5.5703125" style="9" customWidth="1"/>
    <col min="1810" max="1814" width="4.5703125" style="9" customWidth="1"/>
    <col min="1815" max="1815" width="7.140625" style="9" customWidth="1"/>
    <col min="1816" max="1816" width="13.28515625" style="9" customWidth="1"/>
    <col min="1817" max="1819" width="4.42578125" style="9" customWidth="1"/>
    <col min="1820" max="1825" width="4.28515625" style="9" customWidth="1"/>
    <col min="1826" max="1826" width="7.42578125" style="9" customWidth="1"/>
    <col min="1827" max="1827" width="11.42578125" style="9" customWidth="1"/>
    <col min="1828" max="1830" width="4.28515625" style="9" customWidth="1"/>
    <col min="1831" max="1832" width="5.5703125" style="9" customWidth="1"/>
    <col min="1833" max="1843" width="4.28515625" style="9" customWidth="1"/>
    <col min="1844" max="1844" width="7.140625" style="9" customWidth="1"/>
    <col min="1845" max="1845" width="12.140625" style="9" customWidth="1"/>
    <col min="1846" max="1857" width="4.140625" style="9" customWidth="1"/>
    <col min="1858" max="1858" width="5.5703125" style="9" customWidth="1"/>
    <col min="1859" max="1859" width="11" style="9" customWidth="1"/>
    <col min="1860" max="1872" width="4.140625" style="9" customWidth="1"/>
    <col min="1873" max="1873" width="10.7109375" style="9" customWidth="1"/>
    <col min="1874" max="1877" width="4.140625" style="9" customWidth="1"/>
    <col min="1878" max="1878" width="5.42578125" style="9" customWidth="1"/>
    <col min="1879" max="1879" width="6.140625" style="9" customWidth="1"/>
    <col min="1880" max="1885" width="6.7109375" style="9" customWidth="1"/>
    <col min="1886" max="1886" width="10.28515625" style="9" customWidth="1"/>
    <col min="1887" max="1888" width="11.42578125" style="9"/>
    <col min="1889" max="1890" width="5.28515625" style="9" customWidth="1"/>
    <col min="1891" max="2043" width="11.42578125" style="9"/>
    <col min="2044" max="2044" width="5.42578125" style="9" customWidth="1"/>
    <col min="2045" max="2045" width="23" style="9" customWidth="1"/>
    <col min="2046" max="2046" width="13.85546875" style="9" customWidth="1"/>
    <col min="2047" max="2048" width="10.42578125" style="9" customWidth="1"/>
    <col min="2049" max="2049" width="16.85546875" style="9" customWidth="1"/>
    <col min="2050" max="2050" width="10.42578125" style="9" customWidth="1"/>
    <col min="2051" max="2051" width="4.7109375" style="9" customWidth="1"/>
    <col min="2052" max="2056" width="5.28515625" style="9" customWidth="1"/>
    <col min="2057" max="2059" width="5.140625" style="9" customWidth="1"/>
    <col min="2060" max="2060" width="7.42578125" style="9" customWidth="1"/>
    <col min="2061" max="2061" width="5.140625" style="9" customWidth="1"/>
    <col min="2062" max="2064" width="4.5703125" style="9" customWidth="1"/>
    <col min="2065" max="2065" width="5.5703125" style="9" customWidth="1"/>
    <col min="2066" max="2070" width="4.5703125" style="9" customWidth="1"/>
    <col min="2071" max="2071" width="7.140625" style="9" customWidth="1"/>
    <col min="2072" max="2072" width="13.28515625" style="9" customWidth="1"/>
    <col min="2073" max="2075" width="4.42578125" style="9" customWidth="1"/>
    <col min="2076" max="2081" width="4.28515625" style="9" customWidth="1"/>
    <col min="2082" max="2082" width="7.42578125" style="9" customWidth="1"/>
    <col min="2083" max="2083" width="11.42578125" style="9" customWidth="1"/>
    <col min="2084" max="2086" width="4.28515625" style="9" customWidth="1"/>
    <col min="2087" max="2088" width="5.5703125" style="9" customWidth="1"/>
    <col min="2089" max="2099" width="4.28515625" style="9" customWidth="1"/>
    <col min="2100" max="2100" width="7.140625" style="9" customWidth="1"/>
    <col min="2101" max="2101" width="12.140625" style="9" customWidth="1"/>
    <col min="2102" max="2113" width="4.140625" style="9" customWidth="1"/>
    <col min="2114" max="2114" width="5.5703125" style="9" customWidth="1"/>
    <col min="2115" max="2115" width="11" style="9" customWidth="1"/>
    <col min="2116" max="2128" width="4.140625" style="9" customWidth="1"/>
    <col min="2129" max="2129" width="10.7109375" style="9" customWidth="1"/>
    <col min="2130" max="2133" width="4.140625" style="9" customWidth="1"/>
    <col min="2134" max="2134" width="5.42578125" style="9" customWidth="1"/>
    <col min="2135" max="2135" width="6.140625" style="9" customWidth="1"/>
    <col min="2136" max="2141" width="6.7109375" style="9" customWidth="1"/>
    <col min="2142" max="2142" width="10.28515625" style="9" customWidth="1"/>
    <col min="2143" max="2144" width="11.42578125" style="9"/>
    <col min="2145" max="2146" width="5.28515625" style="9" customWidth="1"/>
    <col min="2147" max="2299" width="11.42578125" style="9"/>
    <col min="2300" max="2300" width="5.42578125" style="9" customWidth="1"/>
    <col min="2301" max="2301" width="23" style="9" customWidth="1"/>
    <col min="2302" max="2302" width="13.85546875" style="9" customWidth="1"/>
    <col min="2303" max="2304" width="10.42578125" style="9" customWidth="1"/>
    <col min="2305" max="2305" width="16.85546875" style="9" customWidth="1"/>
    <col min="2306" max="2306" width="10.42578125" style="9" customWidth="1"/>
    <col min="2307" max="2307" width="4.7109375" style="9" customWidth="1"/>
    <col min="2308" max="2312" width="5.28515625" style="9" customWidth="1"/>
    <col min="2313" max="2315" width="5.140625" style="9" customWidth="1"/>
    <col min="2316" max="2316" width="7.42578125" style="9" customWidth="1"/>
    <col min="2317" max="2317" width="5.140625" style="9" customWidth="1"/>
    <col min="2318" max="2320" width="4.5703125" style="9" customWidth="1"/>
    <col min="2321" max="2321" width="5.5703125" style="9" customWidth="1"/>
    <col min="2322" max="2326" width="4.5703125" style="9" customWidth="1"/>
    <col min="2327" max="2327" width="7.140625" style="9" customWidth="1"/>
    <col min="2328" max="2328" width="13.28515625" style="9" customWidth="1"/>
    <col min="2329" max="2331" width="4.42578125" style="9" customWidth="1"/>
    <col min="2332" max="2337" width="4.28515625" style="9" customWidth="1"/>
    <col min="2338" max="2338" width="7.42578125" style="9" customWidth="1"/>
    <col min="2339" max="2339" width="11.42578125" style="9" customWidth="1"/>
    <col min="2340" max="2342" width="4.28515625" style="9" customWidth="1"/>
    <col min="2343" max="2344" width="5.5703125" style="9" customWidth="1"/>
    <col min="2345" max="2355" width="4.28515625" style="9" customWidth="1"/>
    <col min="2356" max="2356" width="7.140625" style="9" customWidth="1"/>
    <col min="2357" max="2357" width="12.140625" style="9" customWidth="1"/>
    <col min="2358" max="2369" width="4.140625" style="9" customWidth="1"/>
    <col min="2370" max="2370" width="5.5703125" style="9" customWidth="1"/>
    <col min="2371" max="2371" width="11" style="9" customWidth="1"/>
    <col min="2372" max="2384" width="4.140625" style="9" customWidth="1"/>
    <col min="2385" max="2385" width="10.7109375" style="9" customWidth="1"/>
    <col min="2386" max="2389" width="4.140625" style="9" customWidth="1"/>
    <col min="2390" max="2390" width="5.42578125" style="9" customWidth="1"/>
    <col min="2391" max="2391" width="6.140625" style="9" customWidth="1"/>
    <col min="2392" max="2397" width="6.7109375" style="9" customWidth="1"/>
    <col min="2398" max="2398" width="10.28515625" style="9" customWidth="1"/>
    <col min="2399" max="2400" width="11.42578125" style="9"/>
    <col min="2401" max="2402" width="5.28515625" style="9" customWidth="1"/>
    <col min="2403" max="2555" width="11.42578125" style="9"/>
    <col min="2556" max="2556" width="5.42578125" style="9" customWidth="1"/>
    <col min="2557" max="2557" width="23" style="9" customWidth="1"/>
    <col min="2558" max="2558" width="13.85546875" style="9" customWidth="1"/>
    <col min="2559" max="2560" width="10.42578125" style="9" customWidth="1"/>
    <col min="2561" max="2561" width="16.85546875" style="9" customWidth="1"/>
    <col min="2562" max="2562" width="10.42578125" style="9" customWidth="1"/>
    <col min="2563" max="2563" width="4.7109375" style="9" customWidth="1"/>
    <col min="2564" max="2568" width="5.28515625" style="9" customWidth="1"/>
    <col min="2569" max="2571" width="5.140625" style="9" customWidth="1"/>
    <col min="2572" max="2572" width="7.42578125" style="9" customWidth="1"/>
    <col min="2573" max="2573" width="5.140625" style="9" customWidth="1"/>
    <col min="2574" max="2576" width="4.5703125" style="9" customWidth="1"/>
    <col min="2577" max="2577" width="5.5703125" style="9" customWidth="1"/>
    <col min="2578" max="2582" width="4.5703125" style="9" customWidth="1"/>
    <col min="2583" max="2583" width="7.140625" style="9" customWidth="1"/>
    <col min="2584" max="2584" width="13.28515625" style="9" customWidth="1"/>
    <col min="2585" max="2587" width="4.42578125" style="9" customWidth="1"/>
    <col min="2588" max="2593" width="4.28515625" style="9" customWidth="1"/>
    <col min="2594" max="2594" width="7.42578125" style="9" customWidth="1"/>
    <col min="2595" max="2595" width="11.42578125" style="9" customWidth="1"/>
    <col min="2596" max="2598" width="4.28515625" style="9" customWidth="1"/>
    <col min="2599" max="2600" width="5.5703125" style="9" customWidth="1"/>
    <col min="2601" max="2611" width="4.28515625" style="9" customWidth="1"/>
    <col min="2612" max="2612" width="7.140625" style="9" customWidth="1"/>
    <col min="2613" max="2613" width="12.140625" style="9" customWidth="1"/>
    <col min="2614" max="2625" width="4.140625" style="9" customWidth="1"/>
    <col min="2626" max="2626" width="5.5703125" style="9" customWidth="1"/>
    <col min="2627" max="2627" width="11" style="9" customWidth="1"/>
    <col min="2628" max="2640" width="4.140625" style="9" customWidth="1"/>
    <col min="2641" max="2641" width="10.7109375" style="9" customWidth="1"/>
    <col min="2642" max="2645" width="4.140625" style="9" customWidth="1"/>
    <col min="2646" max="2646" width="5.42578125" style="9" customWidth="1"/>
    <col min="2647" max="2647" width="6.140625" style="9" customWidth="1"/>
    <col min="2648" max="2653" width="6.7109375" style="9" customWidth="1"/>
    <col min="2654" max="2654" width="10.28515625" style="9" customWidth="1"/>
    <col min="2655" max="2656" width="11.42578125" style="9"/>
    <col min="2657" max="2658" width="5.28515625" style="9" customWidth="1"/>
    <col min="2659" max="2811" width="11.42578125" style="9"/>
    <col min="2812" max="2812" width="5.42578125" style="9" customWidth="1"/>
    <col min="2813" max="2813" width="23" style="9" customWidth="1"/>
    <col min="2814" max="2814" width="13.85546875" style="9" customWidth="1"/>
    <col min="2815" max="2816" width="10.42578125" style="9" customWidth="1"/>
    <col min="2817" max="2817" width="16.85546875" style="9" customWidth="1"/>
    <col min="2818" max="2818" width="10.42578125" style="9" customWidth="1"/>
    <col min="2819" max="2819" width="4.7109375" style="9" customWidth="1"/>
    <col min="2820" max="2824" width="5.28515625" style="9" customWidth="1"/>
    <col min="2825" max="2827" width="5.140625" style="9" customWidth="1"/>
    <col min="2828" max="2828" width="7.42578125" style="9" customWidth="1"/>
    <col min="2829" max="2829" width="5.140625" style="9" customWidth="1"/>
    <col min="2830" max="2832" width="4.5703125" style="9" customWidth="1"/>
    <col min="2833" max="2833" width="5.5703125" style="9" customWidth="1"/>
    <col min="2834" max="2838" width="4.5703125" style="9" customWidth="1"/>
    <col min="2839" max="2839" width="7.140625" style="9" customWidth="1"/>
    <col min="2840" max="2840" width="13.28515625" style="9" customWidth="1"/>
    <col min="2841" max="2843" width="4.42578125" style="9" customWidth="1"/>
    <col min="2844" max="2849" width="4.28515625" style="9" customWidth="1"/>
    <col min="2850" max="2850" width="7.42578125" style="9" customWidth="1"/>
    <col min="2851" max="2851" width="11.42578125" style="9" customWidth="1"/>
    <col min="2852" max="2854" width="4.28515625" style="9" customWidth="1"/>
    <col min="2855" max="2856" width="5.5703125" style="9" customWidth="1"/>
    <col min="2857" max="2867" width="4.28515625" style="9" customWidth="1"/>
    <col min="2868" max="2868" width="7.140625" style="9" customWidth="1"/>
    <col min="2869" max="2869" width="12.140625" style="9" customWidth="1"/>
    <col min="2870" max="2881" width="4.140625" style="9" customWidth="1"/>
    <col min="2882" max="2882" width="5.5703125" style="9" customWidth="1"/>
    <col min="2883" max="2883" width="11" style="9" customWidth="1"/>
    <col min="2884" max="2896" width="4.140625" style="9" customWidth="1"/>
    <col min="2897" max="2897" width="10.7109375" style="9" customWidth="1"/>
    <col min="2898" max="2901" width="4.140625" style="9" customWidth="1"/>
    <col min="2902" max="2902" width="5.42578125" style="9" customWidth="1"/>
    <col min="2903" max="2903" width="6.140625" style="9" customWidth="1"/>
    <col min="2904" max="2909" width="6.7109375" style="9" customWidth="1"/>
    <col min="2910" max="2910" width="10.28515625" style="9" customWidth="1"/>
    <col min="2911" max="2912" width="11.42578125" style="9"/>
    <col min="2913" max="2914" width="5.28515625" style="9" customWidth="1"/>
    <col min="2915" max="3067" width="11.42578125" style="9"/>
    <col min="3068" max="3068" width="5.42578125" style="9" customWidth="1"/>
    <col min="3069" max="3069" width="23" style="9" customWidth="1"/>
    <col min="3070" max="3070" width="13.85546875" style="9" customWidth="1"/>
    <col min="3071" max="3072" width="10.42578125" style="9" customWidth="1"/>
    <col min="3073" max="3073" width="16.85546875" style="9" customWidth="1"/>
    <col min="3074" max="3074" width="10.42578125" style="9" customWidth="1"/>
    <col min="3075" max="3075" width="4.7109375" style="9" customWidth="1"/>
    <col min="3076" max="3080" width="5.28515625" style="9" customWidth="1"/>
    <col min="3081" max="3083" width="5.140625" style="9" customWidth="1"/>
    <col min="3084" max="3084" width="7.42578125" style="9" customWidth="1"/>
    <col min="3085" max="3085" width="5.140625" style="9" customWidth="1"/>
    <col min="3086" max="3088" width="4.5703125" style="9" customWidth="1"/>
    <col min="3089" max="3089" width="5.5703125" style="9" customWidth="1"/>
    <col min="3090" max="3094" width="4.5703125" style="9" customWidth="1"/>
    <col min="3095" max="3095" width="7.140625" style="9" customWidth="1"/>
    <col min="3096" max="3096" width="13.28515625" style="9" customWidth="1"/>
    <col min="3097" max="3099" width="4.42578125" style="9" customWidth="1"/>
    <col min="3100" max="3105" width="4.28515625" style="9" customWidth="1"/>
    <col min="3106" max="3106" width="7.42578125" style="9" customWidth="1"/>
    <col min="3107" max="3107" width="11.42578125" style="9" customWidth="1"/>
    <col min="3108" max="3110" width="4.28515625" style="9" customWidth="1"/>
    <col min="3111" max="3112" width="5.5703125" style="9" customWidth="1"/>
    <col min="3113" max="3123" width="4.28515625" style="9" customWidth="1"/>
    <col min="3124" max="3124" width="7.140625" style="9" customWidth="1"/>
    <col min="3125" max="3125" width="12.140625" style="9" customWidth="1"/>
    <col min="3126" max="3137" width="4.140625" style="9" customWidth="1"/>
    <col min="3138" max="3138" width="5.5703125" style="9" customWidth="1"/>
    <col min="3139" max="3139" width="11" style="9" customWidth="1"/>
    <col min="3140" max="3152" width="4.140625" style="9" customWidth="1"/>
    <col min="3153" max="3153" width="10.7109375" style="9" customWidth="1"/>
    <col min="3154" max="3157" width="4.140625" style="9" customWidth="1"/>
    <col min="3158" max="3158" width="5.42578125" style="9" customWidth="1"/>
    <col min="3159" max="3159" width="6.140625" style="9" customWidth="1"/>
    <col min="3160" max="3165" width="6.7109375" style="9" customWidth="1"/>
    <col min="3166" max="3166" width="10.28515625" style="9" customWidth="1"/>
    <col min="3167" max="3168" width="11.42578125" style="9"/>
    <col min="3169" max="3170" width="5.28515625" style="9" customWidth="1"/>
    <col min="3171" max="3323" width="11.42578125" style="9"/>
    <col min="3324" max="3324" width="5.42578125" style="9" customWidth="1"/>
    <col min="3325" max="3325" width="23" style="9" customWidth="1"/>
    <col min="3326" max="3326" width="13.85546875" style="9" customWidth="1"/>
    <col min="3327" max="3328" width="10.42578125" style="9" customWidth="1"/>
    <col min="3329" max="3329" width="16.85546875" style="9" customWidth="1"/>
    <col min="3330" max="3330" width="10.42578125" style="9" customWidth="1"/>
    <col min="3331" max="3331" width="4.7109375" style="9" customWidth="1"/>
    <col min="3332" max="3336" width="5.28515625" style="9" customWidth="1"/>
    <col min="3337" max="3339" width="5.140625" style="9" customWidth="1"/>
    <col min="3340" max="3340" width="7.42578125" style="9" customWidth="1"/>
    <col min="3341" max="3341" width="5.140625" style="9" customWidth="1"/>
    <col min="3342" max="3344" width="4.5703125" style="9" customWidth="1"/>
    <col min="3345" max="3345" width="5.5703125" style="9" customWidth="1"/>
    <col min="3346" max="3350" width="4.5703125" style="9" customWidth="1"/>
    <col min="3351" max="3351" width="7.140625" style="9" customWidth="1"/>
    <col min="3352" max="3352" width="13.28515625" style="9" customWidth="1"/>
    <col min="3353" max="3355" width="4.42578125" style="9" customWidth="1"/>
    <col min="3356" max="3361" width="4.28515625" style="9" customWidth="1"/>
    <col min="3362" max="3362" width="7.42578125" style="9" customWidth="1"/>
    <col min="3363" max="3363" width="11.42578125" style="9" customWidth="1"/>
    <col min="3364" max="3366" width="4.28515625" style="9" customWidth="1"/>
    <col min="3367" max="3368" width="5.5703125" style="9" customWidth="1"/>
    <col min="3369" max="3379" width="4.28515625" style="9" customWidth="1"/>
    <col min="3380" max="3380" width="7.140625" style="9" customWidth="1"/>
    <col min="3381" max="3381" width="12.140625" style="9" customWidth="1"/>
    <col min="3382" max="3393" width="4.140625" style="9" customWidth="1"/>
    <col min="3394" max="3394" width="5.5703125" style="9" customWidth="1"/>
    <col min="3395" max="3395" width="11" style="9" customWidth="1"/>
    <col min="3396" max="3408" width="4.140625" style="9" customWidth="1"/>
    <col min="3409" max="3409" width="10.7109375" style="9" customWidth="1"/>
    <col min="3410" max="3413" width="4.140625" style="9" customWidth="1"/>
    <col min="3414" max="3414" width="5.42578125" style="9" customWidth="1"/>
    <col min="3415" max="3415" width="6.140625" style="9" customWidth="1"/>
    <col min="3416" max="3421" width="6.7109375" style="9" customWidth="1"/>
    <col min="3422" max="3422" width="10.28515625" style="9" customWidth="1"/>
    <col min="3423" max="3424" width="11.42578125" style="9"/>
    <col min="3425" max="3426" width="5.28515625" style="9" customWidth="1"/>
    <col min="3427" max="3579" width="11.42578125" style="9"/>
    <col min="3580" max="3580" width="5.42578125" style="9" customWidth="1"/>
    <col min="3581" max="3581" width="23" style="9" customWidth="1"/>
    <col min="3582" max="3582" width="13.85546875" style="9" customWidth="1"/>
    <col min="3583" max="3584" width="10.42578125" style="9" customWidth="1"/>
    <col min="3585" max="3585" width="16.85546875" style="9" customWidth="1"/>
    <col min="3586" max="3586" width="10.42578125" style="9" customWidth="1"/>
    <col min="3587" max="3587" width="4.7109375" style="9" customWidth="1"/>
    <col min="3588" max="3592" width="5.28515625" style="9" customWidth="1"/>
    <col min="3593" max="3595" width="5.140625" style="9" customWidth="1"/>
    <col min="3596" max="3596" width="7.42578125" style="9" customWidth="1"/>
    <col min="3597" max="3597" width="5.140625" style="9" customWidth="1"/>
    <col min="3598" max="3600" width="4.5703125" style="9" customWidth="1"/>
    <col min="3601" max="3601" width="5.5703125" style="9" customWidth="1"/>
    <col min="3602" max="3606" width="4.5703125" style="9" customWidth="1"/>
    <col min="3607" max="3607" width="7.140625" style="9" customWidth="1"/>
    <col min="3608" max="3608" width="13.28515625" style="9" customWidth="1"/>
    <col min="3609" max="3611" width="4.42578125" style="9" customWidth="1"/>
    <col min="3612" max="3617" width="4.28515625" style="9" customWidth="1"/>
    <col min="3618" max="3618" width="7.42578125" style="9" customWidth="1"/>
    <col min="3619" max="3619" width="11.42578125" style="9" customWidth="1"/>
    <col min="3620" max="3622" width="4.28515625" style="9" customWidth="1"/>
    <col min="3623" max="3624" width="5.5703125" style="9" customWidth="1"/>
    <col min="3625" max="3635" width="4.28515625" style="9" customWidth="1"/>
    <col min="3636" max="3636" width="7.140625" style="9" customWidth="1"/>
    <col min="3637" max="3637" width="12.140625" style="9" customWidth="1"/>
    <col min="3638" max="3649" width="4.140625" style="9" customWidth="1"/>
    <col min="3650" max="3650" width="5.5703125" style="9" customWidth="1"/>
    <col min="3651" max="3651" width="11" style="9" customWidth="1"/>
    <col min="3652" max="3664" width="4.140625" style="9" customWidth="1"/>
    <col min="3665" max="3665" width="10.7109375" style="9" customWidth="1"/>
    <col min="3666" max="3669" width="4.140625" style="9" customWidth="1"/>
    <col min="3670" max="3670" width="5.42578125" style="9" customWidth="1"/>
    <col min="3671" max="3671" width="6.140625" style="9" customWidth="1"/>
    <col min="3672" max="3677" width="6.7109375" style="9" customWidth="1"/>
    <col min="3678" max="3678" width="10.28515625" style="9" customWidth="1"/>
    <col min="3679" max="3680" width="11.42578125" style="9"/>
    <col min="3681" max="3682" width="5.28515625" style="9" customWidth="1"/>
    <col min="3683" max="3835" width="11.42578125" style="9"/>
    <col min="3836" max="3836" width="5.42578125" style="9" customWidth="1"/>
    <col min="3837" max="3837" width="23" style="9" customWidth="1"/>
    <col min="3838" max="3838" width="13.85546875" style="9" customWidth="1"/>
    <col min="3839" max="3840" width="10.42578125" style="9" customWidth="1"/>
    <col min="3841" max="3841" width="16.85546875" style="9" customWidth="1"/>
    <col min="3842" max="3842" width="10.42578125" style="9" customWidth="1"/>
    <col min="3843" max="3843" width="4.7109375" style="9" customWidth="1"/>
    <col min="3844" max="3848" width="5.28515625" style="9" customWidth="1"/>
    <col min="3849" max="3851" width="5.140625" style="9" customWidth="1"/>
    <col min="3852" max="3852" width="7.42578125" style="9" customWidth="1"/>
    <col min="3853" max="3853" width="5.140625" style="9" customWidth="1"/>
    <col min="3854" max="3856" width="4.5703125" style="9" customWidth="1"/>
    <col min="3857" max="3857" width="5.5703125" style="9" customWidth="1"/>
    <col min="3858" max="3862" width="4.5703125" style="9" customWidth="1"/>
    <col min="3863" max="3863" width="7.140625" style="9" customWidth="1"/>
    <col min="3864" max="3864" width="13.28515625" style="9" customWidth="1"/>
    <col min="3865" max="3867" width="4.42578125" style="9" customWidth="1"/>
    <col min="3868" max="3873" width="4.28515625" style="9" customWidth="1"/>
    <col min="3874" max="3874" width="7.42578125" style="9" customWidth="1"/>
    <col min="3875" max="3875" width="11.42578125" style="9" customWidth="1"/>
    <col min="3876" max="3878" width="4.28515625" style="9" customWidth="1"/>
    <col min="3879" max="3880" width="5.5703125" style="9" customWidth="1"/>
    <col min="3881" max="3891" width="4.28515625" style="9" customWidth="1"/>
    <col min="3892" max="3892" width="7.140625" style="9" customWidth="1"/>
    <col min="3893" max="3893" width="12.140625" style="9" customWidth="1"/>
    <col min="3894" max="3905" width="4.140625" style="9" customWidth="1"/>
    <col min="3906" max="3906" width="5.5703125" style="9" customWidth="1"/>
    <col min="3907" max="3907" width="11" style="9" customWidth="1"/>
    <col min="3908" max="3920" width="4.140625" style="9" customWidth="1"/>
    <col min="3921" max="3921" width="10.7109375" style="9" customWidth="1"/>
    <col min="3922" max="3925" width="4.140625" style="9" customWidth="1"/>
    <col min="3926" max="3926" width="5.42578125" style="9" customWidth="1"/>
    <col min="3927" max="3927" width="6.140625" style="9" customWidth="1"/>
    <col min="3928" max="3933" width="6.7109375" style="9" customWidth="1"/>
    <col min="3934" max="3934" width="10.28515625" style="9" customWidth="1"/>
    <col min="3935" max="3936" width="11.42578125" style="9"/>
    <col min="3937" max="3938" width="5.28515625" style="9" customWidth="1"/>
    <col min="3939" max="4091" width="11.42578125" style="9"/>
    <col min="4092" max="4092" width="5.42578125" style="9" customWidth="1"/>
    <col min="4093" max="4093" width="23" style="9" customWidth="1"/>
    <col min="4094" max="4094" width="13.85546875" style="9" customWidth="1"/>
    <col min="4095" max="4096" width="10.42578125" style="9" customWidth="1"/>
    <col min="4097" max="4097" width="16.85546875" style="9" customWidth="1"/>
    <col min="4098" max="4098" width="10.42578125" style="9" customWidth="1"/>
    <col min="4099" max="4099" width="4.7109375" style="9" customWidth="1"/>
    <col min="4100" max="4104" width="5.28515625" style="9" customWidth="1"/>
    <col min="4105" max="4107" width="5.140625" style="9" customWidth="1"/>
    <col min="4108" max="4108" width="7.42578125" style="9" customWidth="1"/>
    <col min="4109" max="4109" width="5.140625" style="9" customWidth="1"/>
    <col min="4110" max="4112" width="4.5703125" style="9" customWidth="1"/>
    <col min="4113" max="4113" width="5.5703125" style="9" customWidth="1"/>
    <col min="4114" max="4118" width="4.5703125" style="9" customWidth="1"/>
    <col min="4119" max="4119" width="7.140625" style="9" customWidth="1"/>
    <col min="4120" max="4120" width="13.28515625" style="9" customWidth="1"/>
    <col min="4121" max="4123" width="4.42578125" style="9" customWidth="1"/>
    <col min="4124" max="4129" width="4.28515625" style="9" customWidth="1"/>
    <col min="4130" max="4130" width="7.42578125" style="9" customWidth="1"/>
    <col min="4131" max="4131" width="11.42578125" style="9" customWidth="1"/>
    <col min="4132" max="4134" width="4.28515625" style="9" customWidth="1"/>
    <col min="4135" max="4136" width="5.5703125" style="9" customWidth="1"/>
    <col min="4137" max="4147" width="4.28515625" style="9" customWidth="1"/>
    <col min="4148" max="4148" width="7.140625" style="9" customWidth="1"/>
    <col min="4149" max="4149" width="12.140625" style="9" customWidth="1"/>
    <col min="4150" max="4161" width="4.140625" style="9" customWidth="1"/>
    <col min="4162" max="4162" width="5.5703125" style="9" customWidth="1"/>
    <col min="4163" max="4163" width="11" style="9" customWidth="1"/>
    <col min="4164" max="4176" width="4.140625" style="9" customWidth="1"/>
    <col min="4177" max="4177" width="10.7109375" style="9" customWidth="1"/>
    <col min="4178" max="4181" width="4.140625" style="9" customWidth="1"/>
    <col min="4182" max="4182" width="5.42578125" style="9" customWidth="1"/>
    <col min="4183" max="4183" width="6.140625" style="9" customWidth="1"/>
    <col min="4184" max="4189" width="6.7109375" style="9" customWidth="1"/>
    <col min="4190" max="4190" width="10.28515625" style="9" customWidth="1"/>
    <col min="4191" max="4192" width="11.42578125" style="9"/>
    <col min="4193" max="4194" width="5.28515625" style="9" customWidth="1"/>
    <col min="4195" max="4347" width="11.42578125" style="9"/>
    <col min="4348" max="4348" width="5.42578125" style="9" customWidth="1"/>
    <col min="4349" max="4349" width="23" style="9" customWidth="1"/>
    <col min="4350" max="4350" width="13.85546875" style="9" customWidth="1"/>
    <col min="4351" max="4352" width="10.42578125" style="9" customWidth="1"/>
    <col min="4353" max="4353" width="16.85546875" style="9" customWidth="1"/>
    <col min="4354" max="4354" width="10.42578125" style="9" customWidth="1"/>
    <col min="4355" max="4355" width="4.7109375" style="9" customWidth="1"/>
    <col min="4356" max="4360" width="5.28515625" style="9" customWidth="1"/>
    <col min="4361" max="4363" width="5.140625" style="9" customWidth="1"/>
    <col min="4364" max="4364" width="7.42578125" style="9" customWidth="1"/>
    <col min="4365" max="4365" width="5.140625" style="9" customWidth="1"/>
    <col min="4366" max="4368" width="4.5703125" style="9" customWidth="1"/>
    <col min="4369" max="4369" width="5.5703125" style="9" customWidth="1"/>
    <col min="4370" max="4374" width="4.5703125" style="9" customWidth="1"/>
    <col min="4375" max="4375" width="7.140625" style="9" customWidth="1"/>
    <col min="4376" max="4376" width="13.28515625" style="9" customWidth="1"/>
    <col min="4377" max="4379" width="4.42578125" style="9" customWidth="1"/>
    <col min="4380" max="4385" width="4.28515625" style="9" customWidth="1"/>
    <col min="4386" max="4386" width="7.42578125" style="9" customWidth="1"/>
    <col min="4387" max="4387" width="11.42578125" style="9" customWidth="1"/>
    <col min="4388" max="4390" width="4.28515625" style="9" customWidth="1"/>
    <col min="4391" max="4392" width="5.5703125" style="9" customWidth="1"/>
    <col min="4393" max="4403" width="4.28515625" style="9" customWidth="1"/>
    <col min="4404" max="4404" width="7.140625" style="9" customWidth="1"/>
    <col min="4405" max="4405" width="12.140625" style="9" customWidth="1"/>
    <col min="4406" max="4417" width="4.140625" style="9" customWidth="1"/>
    <col min="4418" max="4418" width="5.5703125" style="9" customWidth="1"/>
    <col min="4419" max="4419" width="11" style="9" customWidth="1"/>
    <col min="4420" max="4432" width="4.140625" style="9" customWidth="1"/>
    <col min="4433" max="4433" width="10.7109375" style="9" customWidth="1"/>
    <col min="4434" max="4437" width="4.140625" style="9" customWidth="1"/>
    <col min="4438" max="4438" width="5.42578125" style="9" customWidth="1"/>
    <col min="4439" max="4439" width="6.140625" style="9" customWidth="1"/>
    <col min="4440" max="4445" width="6.7109375" style="9" customWidth="1"/>
    <col min="4446" max="4446" width="10.28515625" style="9" customWidth="1"/>
    <col min="4447" max="4448" width="11.42578125" style="9"/>
    <col min="4449" max="4450" width="5.28515625" style="9" customWidth="1"/>
    <col min="4451" max="4603" width="11.42578125" style="9"/>
    <col min="4604" max="4604" width="5.42578125" style="9" customWidth="1"/>
    <col min="4605" max="4605" width="23" style="9" customWidth="1"/>
    <col min="4606" max="4606" width="13.85546875" style="9" customWidth="1"/>
    <col min="4607" max="4608" width="10.42578125" style="9" customWidth="1"/>
    <col min="4609" max="4609" width="16.85546875" style="9" customWidth="1"/>
    <col min="4610" max="4610" width="10.42578125" style="9" customWidth="1"/>
    <col min="4611" max="4611" width="4.7109375" style="9" customWidth="1"/>
    <col min="4612" max="4616" width="5.28515625" style="9" customWidth="1"/>
    <col min="4617" max="4619" width="5.140625" style="9" customWidth="1"/>
    <col min="4620" max="4620" width="7.42578125" style="9" customWidth="1"/>
    <col min="4621" max="4621" width="5.140625" style="9" customWidth="1"/>
    <col min="4622" max="4624" width="4.5703125" style="9" customWidth="1"/>
    <col min="4625" max="4625" width="5.5703125" style="9" customWidth="1"/>
    <col min="4626" max="4630" width="4.5703125" style="9" customWidth="1"/>
    <col min="4631" max="4631" width="7.140625" style="9" customWidth="1"/>
    <col min="4632" max="4632" width="13.28515625" style="9" customWidth="1"/>
    <col min="4633" max="4635" width="4.42578125" style="9" customWidth="1"/>
    <col min="4636" max="4641" width="4.28515625" style="9" customWidth="1"/>
    <col min="4642" max="4642" width="7.42578125" style="9" customWidth="1"/>
    <col min="4643" max="4643" width="11.42578125" style="9" customWidth="1"/>
    <col min="4644" max="4646" width="4.28515625" style="9" customWidth="1"/>
    <col min="4647" max="4648" width="5.5703125" style="9" customWidth="1"/>
    <col min="4649" max="4659" width="4.28515625" style="9" customWidth="1"/>
    <col min="4660" max="4660" width="7.140625" style="9" customWidth="1"/>
    <col min="4661" max="4661" width="12.140625" style="9" customWidth="1"/>
    <col min="4662" max="4673" width="4.140625" style="9" customWidth="1"/>
    <col min="4674" max="4674" width="5.5703125" style="9" customWidth="1"/>
    <col min="4675" max="4675" width="11" style="9" customWidth="1"/>
    <col min="4676" max="4688" width="4.140625" style="9" customWidth="1"/>
    <col min="4689" max="4689" width="10.7109375" style="9" customWidth="1"/>
    <col min="4690" max="4693" width="4.140625" style="9" customWidth="1"/>
    <col min="4694" max="4694" width="5.42578125" style="9" customWidth="1"/>
    <col min="4695" max="4695" width="6.140625" style="9" customWidth="1"/>
    <col min="4696" max="4701" width="6.7109375" style="9" customWidth="1"/>
    <col min="4702" max="4702" width="10.28515625" style="9" customWidth="1"/>
    <col min="4703" max="4704" width="11.42578125" style="9"/>
    <col min="4705" max="4706" width="5.28515625" style="9" customWidth="1"/>
    <col min="4707" max="4859" width="11.42578125" style="9"/>
    <col min="4860" max="4860" width="5.42578125" style="9" customWidth="1"/>
    <col min="4861" max="4861" width="23" style="9" customWidth="1"/>
    <col min="4862" max="4862" width="13.85546875" style="9" customWidth="1"/>
    <col min="4863" max="4864" width="10.42578125" style="9" customWidth="1"/>
    <col min="4865" max="4865" width="16.85546875" style="9" customWidth="1"/>
    <col min="4866" max="4866" width="10.42578125" style="9" customWidth="1"/>
    <col min="4867" max="4867" width="4.7109375" style="9" customWidth="1"/>
    <col min="4868" max="4872" width="5.28515625" style="9" customWidth="1"/>
    <col min="4873" max="4875" width="5.140625" style="9" customWidth="1"/>
    <col min="4876" max="4876" width="7.42578125" style="9" customWidth="1"/>
    <col min="4877" max="4877" width="5.140625" style="9" customWidth="1"/>
    <col min="4878" max="4880" width="4.5703125" style="9" customWidth="1"/>
    <col min="4881" max="4881" width="5.5703125" style="9" customWidth="1"/>
    <col min="4882" max="4886" width="4.5703125" style="9" customWidth="1"/>
    <col min="4887" max="4887" width="7.140625" style="9" customWidth="1"/>
    <col min="4888" max="4888" width="13.28515625" style="9" customWidth="1"/>
    <col min="4889" max="4891" width="4.42578125" style="9" customWidth="1"/>
    <col min="4892" max="4897" width="4.28515625" style="9" customWidth="1"/>
    <col min="4898" max="4898" width="7.42578125" style="9" customWidth="1"/>
    <col min="4899" max="4899" width="11.42578125" style="9" customWidth="1"/>
    <col min="4900" max="4902" width="4.28515625" style="9" customWidth="1"/>
    <col min="4903" max="4904" width="5.5703125" style="9" customWidth="1"/>
    <col min="4905" max="4915" width="4.28515625" style="9" customWidth="1"/>
    <col min="4916" max="4916" width="7.140625" style="9" customWidth="1"/>
    <col min="4917" max="4917" width="12.140625" style="9" customWidth="1"/>
    <col min="4918" max="4929" width="4.140625" style="9" customWidth="1"/>
    <col min="4930" max="4930" width="5.5703125" style="9" customWidth="1"/>
    <col min="4931" max="4931" width="11" style="9" customWidth="1"/>
    <col min="4932" max="4944" width="4.140625" style="9" customWidth="1"/>
    <col min="4945" max="4945" width="10.7109375" style="9" customWidth="1"/>
    <col min="4946" max="4949" width="4.140625" style="9" customWidth="1"/>
    <col min="4950" max="4950" width="5.42578125" style="9" customWidth="1"/>
    <col min="4951" max="4951" width="6.140625" style="9" customWidth="1"/>
    <col min="4952" max="4957" width="6.7109375" style="9" customWidth="1"/>
    <col min="4958" max="4958" width="10.28515625" style="9" customWidth="1"/>
    <col min="4959" max="4960" width="11.42578125" style="9"/>
    <col min="4961" max="4962" width="5.28515625" style="9" customWidth="1"/>
    <col min="4963" max="5115" width="11.42578125" style="9"/>
    <col min="5116" max="5116" width="5.42578125" style="9" customWidth="1"/>
    <col min="5117" max="5117" width="23" style="9" customWidth="1"/>
    <col min="5118" max="5118" width="13.85546875" style="9" customWidth="1"/>
    <col min="5119" max="5120" width="10.42578125" style="9" customWidth="1"/>
    <col min="5121" max="5121" width="16.85546875" style="9" customWidth="1"/>
    <col min="5122" max="5122" width="10.42578125" style="9" customWidth="1"/>
    <col min="5123" max="5123" width="4.7109375" style="9" customWidth="1"/>
    <col min="5124" max="5128" width="5.28515625" style="9" customWidth="1"/>
    <col min="5129" max="5131" width="5.140625" style="9" customWidth="1"/>
    <col min="5132" max="5132" width="7.42578125" style="9" customWidth="1"/>
    <col min="5133" max="5133" width="5.140625" style="9" customWidth="1"/>
    <col min="5134" max="5136" width="4.5703125" style="9" customWidth="1"/>
    <col min="5137" max="5137" width="5.5703125" style="9" customWidth="1"/>
    <col min="5138" max="5142" width="4.5703125" style="9" customWidth="1"/>
    <col min="5143" max="5143" width="7.140625" style="9" customWidth="1"/>
    <col min="5144" max="5144" width="13.28515625" style="9" customWidth="1"/>
    <col min="5145" max="5147" width="4.42578125" style="9" customWidth="1"/>
    <col min="5148" max="5153" width="4.28515625" style="9" customWidth="1"/>
    <col min="5154" max="5154" width="7.42578125" style="9" customWidth="1"/>
    <col min="5155" max="5155" width="11.42578125" style="9" customWidth="1"/>
    <col min="5156" max="5158" width="4.28515625" style="9" customWidth="1"/>
    <col min="5159" max="5160" width="5.5703125" style="9" customWidth="1"/>
    <col min="5161" max="5171" width="4.28515625" style="9" customWidth="1"/>
    <col min="5172" max="5172" width="7.140625" style="9" customWidth="1"/>
    <col min="5173" max="5173" width="12.140625" style="9" customWidth="1"/>
    <col min="5174" max="5185" width="4.140625" style="9" customWidth="1"/>
    <col min="5186" max="5186" width="5.5703125" style="9" customWidth="1"/>
    <col min="5187" max="5187" width="11" style="9" customWidth="1"/>
    <col min="5188" max="5200" width="4.140625" style="9" customWidth="1"/>
    <col min="5201" max="5201" width="10.7109375" style="9" customWidth="1"/>
    <col min="5202" max="5205" width="4.140625" style="9" customWidth="1"/>
    <col min="5206" max="5206" width="5.42578125" style="9" customWidth="1"/>
    <col min="5207" max="5207" width="6.140625" style="9" customWidth="1"/>
    <col min="5208" max="5213" width="6.7109375" style="9" customWidth="1"/>
    <col min="5214" max="5214" width="10.28515625" style="9" customWidth="1"/>
    <col min="5215" max="5216" width="11.42578125" style="9"/>
    <col min="5217" max="5218" width="5.28515625" style="9" customWidth="1"/>
    <col min="5219" max="5371" width="11.42578125" style="9"/>
    <col min="5372" max="5372" width="5.42578125" style="9" customWidth="1"/>
    <col min="5373" max="5373" width="23" style="9" customWidth="1"/>
    <col min="5374" max="5374" width="13.85546875" style="9" customWidth="1"/>
    <col min="5375" max="5376" width="10.42578125" style="9" customWidth="1"/>
    <col min="5377" max="5377" width="16.85546875" style="9" customWidth="1"/>
    <col min="5378" max="5378" width="10.42578125" style="9" customWidth="1"/>
    <col min="5379" max="5379" width="4.7109375" style="9" customWidth="1"/>
    <col min="5380" max="5384" width="5.28515625" style="9" customWidth="1"/>
    <col min="5385" max="5387" width="5.140625" style="9" customWidth="1"/>
    <col min="5388" max="5388" width="7.42578125" style="9" customWidth="1"/>
    <col min="5389" max="5389" width="5.140625" style="9" customWidth="1"/>
    <col min="5390" max="5392" width="4.5703125" style="9" customWidth="1"/>
    <col min="5393" max="5393" width="5.5703125" style="9" customWidth="1"/>
    <col min="5394" max="5398" width="4.5703125" style="9" customWidth="1"/>
    <col min="5399" max="5399" width="7.140625" style="9" customWidth="1"/>
    <col min="5400" max="5400" width="13.28515625" style="9" customWidth="1"/>
    <col min="5401" max="5403" width="4.42578125" style="9" customWidth="1"/>
    <col min="5404" max="5409" width="4.28515625" style="9" customWidth="1"/>
    <col min="5410" max="5410" width="7.42578125" style="9" customWidth="1"/>
    <col min="5411" max="5411" width="11.42578125" style="9" customWidth="1"/>
    <col min="5412" max="5414" width="4.28515625" style="9" customWidth="1"/>
    <col min="5415" max="5416" width="5.5703125" style="9" customWidth="1"/>
    <col min="5417" max="5427" width="4.28515625" style="9" customWidth="1"/>
    <col min="5428" max="5428" width="7.140625" style="9" customWidth="1"/>
    <col min="5429" max="5429" width="12.140625" style="9" customWidth="1"/>
    <col min="5430" max="5441" width="4.140625" style="9" customWidth="1"/>
    <col min="5442" max="5442" width="5.5703125" style="9" customWidth="1"/>
    <col min="5443" max="5443" width="11" style="9" customWidth="1"/>
    <col min="5444" max="5456" width="4.140625" style="9" customWidth="1"/>
    <col min="5457" max="5457" width="10.7109375" style="9" customWidth="1"/>
    <col min="5458" max="5461" width="4.140625" style="9" customWidth="1"/>
    <col min="5462" max="5462" width="5.42578125" style="9" customWidth="1"/>
    <col min="5463" max="5463" width="6.140625" style="9" customWidth="1"/>
    <col min="5464" max="5469" width="6.7109375" style="9" customWidth="1"/>
    <col min="5470" max="5470" width="10.28515625" style="9" customWidth="1"/>
    <col min="5471" max="5472" width="11.42578125" style="9"/>
    <col min="5473" max="5474" width="5.28515625" style="9" customWidth="1"/>
    <col min="5475" max="5627" width="11.42578125" style="9"/>
    <col min="5628" max="5628" width="5.42578125" style="9" customWidth="1"/>
    <col min="5629" max="5629" width="23" style="9" customWidth="1"/>
    <col min="5630" max="5630" width="13.85546875" style="9" customWidth="1"/>
    <col min="5631" max="5632" width="10.42578125" style="9" customWidth="1"/>
    <col min="5633" max="5633" width="16.85546875" style="9" customWidth="1"/>
    <col min="5634" max="5634" width="10.42578125" style="9" customWidth="1"/>
    <col min="5635" max="5635" width="4.7109375" style="9" customWidth="1"/>
    <col min="5636" max="5640" width="5.28515625" style="9" customWidth="1"/>
    <col min="5641" max="5643" width="5.140625" style="9" customWidth="1"/>
    <col min="5644" max="5644" width="7.42578125" style="9" customWidth="1"/>
    <col min="5645" max="5645" width="5.140625" style="9" customWidth="1"/>
    <col min="5646" max="5648" width="4.5703125" style="9" customWidth="1"/>
    <col min="5649" max="5649" width="5.5703125" style="9" customWidth="1"/>
    <col min="5650" max="5654" width="4.5703125" style="9" customWidth="1"/>
    <col min="5655" max="5655" width="7.140625" style="9" customWidth="1"/>
    <col min="5656" max="5656" width="13.28515625" style="9" customWidth="1"/>
    <col min="5657" max="5659" width="4.42578125" style="9" customWidth="1"/>
    <col min="5660" max="5665" width="4.28515625" style="9" customWidth="1"/>
    <col min="5666" max="5666" width="7.42578125" style="9" customWidth="1"/>
    <col min="5667" max="5667" width="11.42578125" style="9" customWidth="1"/>
    <col min="5668" max="5670" width="4.28515625" style="9" customWidth="1"/>
    <col min="5671" max="5672" width="5.5703125" style="9" customWidth="1"/>
    <col min="5673" max="5683" width="4.28515625" style="9" customWidth="1"/>
    <col min="5684" max="5684" width="7.140625" style="9" customWidth="1"/>
    <col min="5685" max="5685" width="12.140625" style="9" customWidth="1"/>
    <col min="5686" max="5697" width="4.140625" style="9" customWidth="1"/>
    <col min="5698" max="5698" width="5.5703125" style="9" customWidth="1"/>
    <col min="5699" max="5699" width="11" style="9" customWidth="1"/>
    <col min="5700" max="5712" width="4.140625" style="9" customWidth="1"/>
    <col min="5713" max="5713" width="10.7109375" style="9" customWidth="1"/>
    <col min="5714" max="5717" width="4.140625" style="9" customWidth="1"/>
    <col min="5718" max="5718" width="5.42578125" style="9" customWidth="1"/>
    <col min="5719" max="5719" width="6.140625" style="9" customWidth="1"/>
    <col min="5720" max="5725" width="6.7109375" style="9" customWidth="1"/>
    <col min="5726" max="5726" width="10.28515625" style="9" customWidth="1"/>
    <col min="5727" max="5728" width="11.42578125" style="9"/>
    <col min="5729" max="5730" width="5.28515625" style="9" customWidth="1"/>
    <col min="5731" max="5883" width="11.42578125" style="9"/>
    <col min="5884" max="5884" width="5.42578125" style="9" customWidth="1"/>
    <col min="5885" max="5885" width="23" style="9" customWidth="1"/>
    <col min="5886" max="5886" width="13.85546875" style="9" customWidth="1"/>
    <col min="5887" max="5888" width="10.42578125" style="9" customWidth="1"/>
    <col min="5889" max="5889" width="16.85546875" style="9" customWidth="1"/>
    <col min="5890" max="5890" width="10.42578125" style="9" customWidth="1"/>
    <col min="5891" max="5891" width="4.7109375" style="9" customWidth="1"/>
    <col min="5892" max="5896" width="5.28515625" style="9" customWidth="1"/>
    <col min="5897" max="5899" width="5.140625" style="9" customWidth="1"/>
    <col min="5900" max="5900" width="7.42578125" style="9" customWidth="1"/>
    <col min="5901" max="5901" width="5.140625" style="9" customWidth="1"/>
    <col min="5902" max="5904" width="4.5703125" style="9" customWidth="1"/>
    <col min="5905" max="5905" width="5.5703125" style="9" customWidth="1"/>
    <col min="5906" max="5910" width="4.5703125" style="9" customWidth="1"/>
    <col min="5911" max="5911" width="7.140625" style="9" customWidth="1"/>
    <col min="5912" max="5912" width="13.28515625" style="9" customWidth="1"/>
    <col min="5913" max="5915" width="4.42578125" style="9" customWidth="1"/>
    <col min="5916" max="5921" width="4.28515625" style="9" customWidth="1"/>
    <col min="5922" max="5922" width="7.42578125" style="9" customWidth="1"/>
    <col min="5923" max="5923" width="11.42578125" style="9" customWidth="1"/>
    <col min="5924" max="5926" width="4.28515625" style="9" customWidth="1"/>
    <col min="5927" max="5928" width="5.5703125" style="9" customWidth="1"/>
    <col min="5929" max="5939" width="4.28515625" style="9" customWidth="1"/>
    <col min="5940" max="5940" width="7.140625" style="9" customWidth="1"/>
    <col min="5941" max="5941" width="12.140625" style="9" customWidth="1"/>
    <col min="5942" max="5953" width="4.140625" style="9" customWidth="1"/>
    <col min="5954" max="5954" width="5.5703125" style="9" customWidth="1"/>
    <col min="5955" max="5955" width="11" style="9" customWidth="1"/>
    <col min="5956" max="5968" width="4.140625" style="9" customWidth="1"/>
    <col min="5969" max="5969" width="10.7109375" style="9" customWidth="1"/>
    <col min="5970" max="5973" width="4.140625" style="9" customWidth="1"/>
    <col min="5974" max="5974" width="5.42578125" style="9" customWidth="1"/>
    <col min="5975" max="5975" width="6.140625" style="9" customWidth="1"/>
    <col min="5976" max="5981" width="6.7109375" style="9" customWidth="1"/>
    <col min="5982" max="5982" width="10.28515625" style="9" customWidth="1"/>
    <col min="5983" max="5984" width="11.42578125" style="9"/>
    <col min="5985" max="5986" width="5.28515625" style="9" customWidth="1"/>
    <col min="5987" max="6139" width="11.42578125" style="9"/>
    <col min="6140" max="6140" width="5.42578125" style="9" customWidth="1"/>
    <col min="6141" max="6141" width="23" style="9" customWidth="1"/>
    <col min="6142" max="6142" width="13.85546875" style="9" customWidth="1"/>
    <col min="6143" max="6144" width="10.42578125" style="9" customWidth="1"/>
    <col min="6145" max="6145" width="16.85546875" style="9" customWidth="1"/>
    <col min="6146" max="6146" width="10.42578125" style="9" customWidth="1"/>
    <col min="6147" max="6147" width="4.7109375" style="9" customWidth="1"/>
    <col min="6148" max="6152" width="5.28515625" style="9" customWidth="1"/>
    <col min="6153" max="6155" width="5.140625" style="9" customWidth="1"/>
    <col min="6156" max="6156" width="7.42578125" style="9" customWidth="1"/>
    <col min="6157" max="6157" width="5.140625" style="9" customWidth="1"/>
    <col min="6158" max="6160" width="4.5703125" style="9" customWidth="1"/>
    <col min="6161" max="6161" width="5.5703125" style="9" customWidth="1"/>
    <col min="6162" max="6166" width="4.5703125" style="9" customWidth="1"/>
    <col min="6167" max="6167" width="7.140625" style="9" customWidth="1"/>
    <col min="6168" max="6168" width="13.28515625" style="9" customWidth="1"/>
    <col min="6169" max="6171" width="4.42578125" style="9" customWidth="1"/>
    <col min="6172" max="6177" width="4.28515625" style="9" customWidth="1"/>
    <col min="6178" max="6178" width="7.42578125" style="9" customWidth="1"/>
    <col min="6179" max="6179" width="11.42578125" style="9" customWidth="1"/>
    <col min="6180" max="6182" width="4.28515625" style="9" customWidth="1"/>
    <col min="6183" max="6184" width="5.5703125" style="9" customWidth="1"/>
    <col min="6185" max="6195" width="4.28515625" style="9" customWidth="1"/>
    <col min="6196" max="6196" width="7.140625" style="9" customWidth="1"/>
    <col min="6197" max="6197" width="12.140625" style="9" customWidth="1"/>
    <col min="6198" max="6209" width="4.140625" style="9" customWidth="1"/>
    <col min="6210" max="6210" width="5.5703125" style="9" customWidth="1"/>
    <col min="6211" max="6211" width="11" style="9" customWidth="1"/>
    <col min="6212" max="6224" width="4.140625" style="9" customWidth="1"/>
    <col min="6225" max="6225" width="10.7109375" style="9" customWidth="1"/>
    <col min="6226" max="6229" width="4.140625" style="9" customWidth="1"/>
    <col min="6230" max="6230" width="5.42578125" style="9" customWidth="1"/>
    <col min="6231" max="6231" width="6.140625" style="9" customWidth="1"/>
    <col min="6232" max="6237" width="6.7109375" style="9" customWidth="1"/>
    <col min="6238" max="6238" width="10.28515625" style="9" customWidth="1"/>
    <col min="6239" max="6240" width="11.42578125" style="9"/>
    <col min="6241" max="6242" width="5.28515625" style="9" customWidth="1"/>
    <col min="6243" max="6395" width="11.42578125" style="9"/>
    <col min="6396" max="6396" width="5.42578125" style="9" customWidth="1"/>
    <col min="6397" max="6397" width="23" style="9" customWidth="1"/>
    <col min="6398" max="6398" width="13.85546875" style="9" customWidth="1"/>
    <col min="6399" max="6400" width="10.42578125" style="9" customWidth="1"/>
    <col min="6401" max="6401" width="16.85546875" style="9" customWidth="1"/>
    <col min="6402" max="6402" width="10.42578125" style="9" customWidth="1"/>
    <col min="6403" max="6403" width="4.7109375" style="9" customWidth="1"/>
    <col min="6404" max="6408" width="5.28515625" style="9" customWidth="1"/>
    <col min="6409" max="6411" width="5.140625" style="9" customWidth="1"/>
    <col min="6412" max="6412" width="7.42578125" style="9" customWidth="1"/>
    <col min="6413" max="6413" width="5.140625" style="9" customWidth="1"/>
    <col min="6414" max="6416" width="4.5703125" style="9" customWidth="1"/>
    <col min="6417" max="6417" width="5.5703125" style="9" customWidth="1"/>
    <col min="6418" max="6422" width="4.5703125" style="9" customWidth="1"/>
    <col min="6423" max="6423" width="7.140625" style="9" customWidth="1"/>
    <col min="6424" max="6424" width="13.28515625" style="9" customWidth="1"/>
    <col min="6425" max="6427" width="4.42578125" style="9" customWidth="1"/>
    <col min="6428" max="6433" width="4.28515625" style="9" customWidth="1"/>
    <col min="6434" max="6434" width="7.42578125" style="9" customWidth="1"/>
    <col min="6435" max="6435" width="11.42578125" style="9" customWidth="1"/>
    <col min="6436" max="6438" width="4.28515625" style="9" customWidth="1"/>
    <col min="6439" max="6440" width="5.5703125" style="9" customWidth="1"/>
    <col min="6441" max="6451" width="4.28515625" style="9" customWidth="1"/>
    <col min="6452" max="6452" width="7.140625" style="9" customWidth="1"/>
    <col min="6453" max="6453" width="12.140625" style="9" customWidth="1"/>
    <col min="6454" max="6465" width="4.140625" style="9" customWidth="1"/>
    <col min="6466" max="6466" width="5.5703125" style="9" customWidth="1"/>
    <col min="6467" max="6467" width="11" style="9" customWidth="1"/>
    <col min="6468" max="6480" width="4.140625" style="9" customWidth="1"/>
    <col min="6481" max="6481" width="10.7109375" style="9" customWidth="1"/>
    <col min="6482" max="6485" width="4.140625" style="9" customWidth="1"/>
    <col min="6486" max="6486" width="5.42578125" style="9" customWidth="1"/>
    <col min="6487" max="6487" width="6.140625" style="9" customWidth="1"/>
    <col min="6488" max="6493" width="6.7109375" style="9" customWidth="1"/>
    <col min="6494" max="6494" width="10.28515625" style="9" customWidth="1"/>
    <col min="6495" max="6496" width="11.42578125" style="9"/>
    <col min="6497" max="6498" width="5.28515625" style="9" customWidth="1"/>
    <col min="6499" max="6651" width="11.42578125" style="9"/>
    <col min="6652" max="6652" width="5.42578125" style="9" customWidth="1"/>
    <col min="6653" max="6653" width="23" style="9" customWidth="1"/>
    <col min="6654" max="6654" width="13.85546875" style="9" customWidth="1"/>
    <col min="6655" max="6656" width="10.42578125" style="9" customWidth="1"/>
    <col min="6657" max="6657" width="16.85546875" style="9" customWidth="1"/>
    <col min="6658" max="6658" width="10.42578125" style="9" customWidth="1"/>
    <col min="6659" max="6659" width="4.7109375" style="9" customWidth="1"/>
    <col min="6660" max="6664" width="5.28515625" style="9" customWidth="1"/>
    <col min="6665" max="6667" width="5.140625" style="9" customWidth="1"/>
    <col min="6668" max="6668" width="7.42578125" style="9" customWidth="1"/>
    <col min="6669" max="6669" width="5.140625" style="9" customWidth="1"/>
    <col min="6670" max="6672" width="4.5703125" style="9" customWidth="1"/>
    <col min="6673" max="6673" width="5.5703125" style="9" customWidth="1"/>
    <col min="6674" max="6678" width="4.5703125" style="9" customWidth="1"/>
    <col min="6679" max="6679" width="7.140625" style="9" customWidth="1"/>
    <col min="6680" max="6680" width="13.28515625" style="9" customWidth="1"/>
    <col min="6681" max="6683" width="4.42578125" style="9" customWidth="1"/>
    <col min="6684" max="6689" width="4.28515625" style="9" customWidth="1"/>
    <col min="6690" max="6690" width="7.42578125" style="9" customWidth="1"/>
    <col min="6691" max="6691" width="11.42578125" style="9" customWidth="1"/>
    <col min="6692" max="6694" width="4.28515625" style="9" customWidth="1"/>
    <col min="6695" max="6696" width="5.5703125" style="9" customWidth="1"/>
    <col min="6697" max="6707" width="4.28515625" style="9" customWidth="1"/>
    <col min="6708" max="6708" width="7.140625" style="9" customWidth="1"/>
    <col min="6709" max="6709" width="12.140625" style="9" customWidth="1"/>
    <col min="6710" max="6721" width="4.140625" style="9" customWidth="1"/>
    <col min="6722" max="6722" width="5.5703125" style="9" customWidth="1"/>
    <col min="6723" max="6723" width="11" style="9" customWidth="1"/>
    <col min="6724" max="6736" width="4.140625" style="9" customWidth="1"/>
    <col min="6737" max="6737" width="10.7109375" style="9" customWidth="1"/>
    <col min="6738" max="6741" width="4.140625" style="9" customWidth="1"/>
    <col min="6742" max="6742" width="5.42578125" style="9" customWidth="1"/>
    <col min="6743" max="6743" width="6.140625" style="9" customWidth="1"/>
    <col min="6744" max="6749" width="6.7109375" style="9" customWidth="1"/>
    <col min="6750" max="6750" width="10.28515625" style="9" customWidth="1"/>
    <col min="6751" max="6752" width="11.42578125" style="9"/>
    <col min="6753" max="6754" width="5.28515625" style="9" customWidth="1"/>
    <col min="6755" max="6907" width="11.42578125" style="9"/>
    <col min="6908" max="6908" width="5.42578125" style="9" customWidth="1"/>
    <col min="6909" max="6909" width="23" style="9" customWidth="1"/>
    <col min="6910" max="6910" width="13.85546875" style="9" customWidth="1"/>
    <col min="6911" max="6912" width="10.42578125" style="9" customWidth="1"/>
    <col min="6913" max="6913" width="16.85546875" style="9" customWidth="1"/>
    <col min="6914" max="6914" width="10.42578125" style="9" customWidth="1"/>
    <col min="6915" max="6915" width="4.7109375" style="9" customWidth="1"/>
    <col min="6916" max="6920" width="5.28515625" style="9" customWidth="1"/>
    <col min="6921" max="6923" width="5.140625" style="9" customWidth="1"/>
    <col min="6924" max="6924" width="7.42578125" style="9" customWidth="1"/>
    <col min="6925" max="6925" width="5.140625" style="9" customWidth="1"/>
    <col min="6926" max="6928" width="4.5703125" style="9" customWidth="1"/>
    <col min="6929" max="6929" width="5.5703125" style="9" customWidth="1"/>
    <col min="6930" max="6934" width="4.5703125" style="9" customWidth="1"/>
    <col min="6935" max="6935" width="7.140625" style="9" customWidth="1"/>
    <col min="6936" max="6936" width="13.28515625" style="9" customWidth="1"/>
    <col min="6937" max="6939" width="4.42578125" style="9" customWidth="1"/>
    <col min="6940" max="6945" width="4.28515625" style="9" customWidth="1"/>
    <col min="6946" max="6946" width="7.42578125" style="9" customWidth="1"/>
    <col min="6947" max="6947" width="11.42578125" style="9" customWidth="1"/>
    <col min="6948" max="6950" width="4.28515625" style="9" customWidth="1"/>
    <col min="6951" max="6952" width="5.5703125" style="9" customWidth="1"/>
    <col min="6953" max="6963" width="4.28515625" style="9" customWidth="1"/>
    <col min="6964" max="6964" width="7.140625" style="9" customWidth="1"/>
    <col min="6965" max="6965" width="12.140625" style="9" customWidth="1"/>
    <col min="6966" max="6977" width="4.140625" style="9" customWidth="1"/>
    <col min="6978" max="6978" width="5.5703125" style="9" customWidth="1"/>
    <col min="6979" max="6979" width="11" style="9" customWidth="1"/>
    <col min="6980" max="6992" width="4.140625" style="9" customWidth="1"/>
    <col min="6993" max="6993" width="10.7109375" style="9" customWidth="1"/>
    <col min="6994" max="6997" width="4.140625" style="9" customWidth="1"/>
    <col min="6998" max="6998" width="5.42578125" style="9" customWidth="1"/>
    <col min="6999" max="6999" width="6.140625" style="9" customWidth="1"/>
    <col min="7000" max="7005" width="6.7109375" style="9" customWidth="1"/>
    <col min="7006" max="7006" width="10.28515625" style="9" customWidth="1"/>
    <col min="7007" max="7008" width="11.42578125" style="9"/>
    <col min="7009" max="7010" width="5.28515625" style="9" customWidth="1"/>
    <col min="7011" max="7163" width="11.42578125" style="9"/>
    <col min="7164" max="7164" width="5.42578125" style="9" customWidth="1"/>
    <col min="7165" max="7165" width="23" style="9" customWidth="1"/>
    <col min="7166" max="7166" width="13.85546875" style="9" customWidth="1"/>
    <col min="7167" max="7168" width="10.42578125" style="9" customWidth="1"/>
    <col min="7169" max="7169" width="16.85546875" style="9" customWidth="1"/>
    <col min="7170" max="7170" width="10.42578125" style="9" customWidth="1"/>
    <col min="7171" max="7171" width="4.7109375" style="9" customWidth="1"/>
    <col min="7172" max="7176" width="5.28515625" style="9" customWidth="1"/>
    <col min="7177" max="7179" width="5.140625" style="9" customWidth="1"/>
    <col min="7180" max="7180" width="7.42578125" style="9" customWidth="1"/>
    <col min="7181" max="7181" width="5.140625" style="9" customWidth="1"/>
    <col min="7182" max="7184" width="4.5703125" style="9" customWidth="1"/>
    <col min="7185" max="7185" width="5.5703125" style="9" customWidth="1"/>
    <col min="7186" max="7190" width="4.5703125" style="9" customWidth="1"/>
    <col min="7191" max="7191" width="7.140625" style="9" customWidth="1"/>
    <col min="7192" max="7192" width="13.28515625" style="9" customWidth="1"/>
    <col min="7193" max="7195" width="4.42578125" style="9" customWidth="1"/>
    <col min="7196" max="7201" width="4.28515625" style="9" customWidth="1"/>
    <col min="7202" max="7202" width="7.42578125" style="9" customWidth="1"/>
    <col min="7203" max="7203" width="11.42578125" style="9" customWidth="1"/>
    <col min="7204" max="7206" width="4.28515625" style="9" customWidth="1"/>
    <col min="7207" max="7208" width="5.5703125" style="9" customWidth="1"/>
    <col min="7209" max="7219" width="4.28515625" style="9" customWidth="1"/>
    <col min="7220" max="7220" width="7.140625" style="9" customWidth="1"/>
    <col min="7221" max="7221" width="12.140625" style="9" customWidth="1"/>
    <col min="7222" max="7233" width="4.140625" style="9" customWidth="1"/>
    <col min="7234" max="7234" width="5.5703125" style="9" customWidth="1"/>
    <col min="7235" max="7235" width="11" style="9" customWidth="1"/>
    <col min="7236" max="7248" width="4.140625" style="9" customWidth="1"/>
    <col min="7249" max="7249" width="10.7109375" style="9" customWidth="1"/>
    <col min="7250" max="7253" width="4.140625" style="9" customWidth="1"/>
    <col min="7254" max="7254" width="5.42578125" style="9" customWidth="1"/>
    <col min="7255" max="7255" width="6.140625" style="9" customWidth="1"/>
    <col min="7256" max="7261" width="6.7109375" style="9" customWidth="1"/>
    <col min="7262" max="7262" width="10.28515625" style="9" customWidth="1"/>
    <col min="7263" max="7264" width="11.42578125" style="9"/>
    <col min="7265" max="7266" width="5.28515625" style="9" customWidth="1"/>
    <col min="7267" max="7419" width="11.42578125" style="9"/>
    <col min="7420" max="7420" width="5.42578125" style="9" customWidth="1"/>
    <col min="7421" max="7421" width="23" style="9" customWidth="1"/>
    <col min="7422" max="7422" width="13.85546875" style="9" customWidth="1"/>
    <col min="7423" max="7424" width="10.42578125" style="9" customWidth="1"/>
    <col min="7425" max="7425" width="16.85546875" style="9" customWidth="1"/>
    <col min="7426" max="7426" width="10.42578125" style="9" customWidth="1"/>
    <col min="7427" max="7427" width="4.7109375" style="9" customWidth="1"/>
    <col min="7428" max="7432" width="5.28515625" style="9" customWidth="1"/>
    <col min="7433" max="7435" width="5.140625" style="9" customWidth="1"/>
    <col min="7436" max="7436" width="7.42578125" style="9" customWidth="1"/>
    <col min="7437" max="7437" width="5.140625" style="9" customWidth="1"/>
    <col min="7438" max="7440" width="4.5703125" style="9" customWidth="1"/>
    <col min="7441" max="7441" width="5.5703125" style="9" customWidth="1"/>
    <col min="7442" max="7446" width="4.5703125" style="9" customWidth="1"/>
    <col min="7447" max="7447" width="7.140625" style="9" customWidth="1"/>
    <col min="7448" max="7448" width="13.28515625" style="9" customWidth="1"/>
    <col min="7449" max="7451" width="4.42578125" style="9" customWidth="1"/>
    <col min="7452" max="7457" width="4.28515625" style="9" customWidth="1"/>
    <col min="7458" max="7458" width="7.42578125" style="9" customWidth="1"/>
    <col min="7459" max="7459" width="11.42578125" style="9" customWidth="1"/>
    <col min="7460" max="7462" width="4.28515625" style="9" customWidth="1"/>
    <col min="7463" max="7464" width="5.5703125" style="9" customWidth="1"/>
    <col min="7465" max="7475" width="4.28515625" style="9" customWidth="1"/>
    <col min="7476" max="7476" width="7.140625" style="9" customWidth="1"/>
    <col min="7477" max="7477" width="12.140625" style="9" customWidth="1"/>
    <col min="7478" max="7489" width="4.140625" style="9" customWidth="1"/>
    <col min="7490" max="7490" width="5.5703125" style="9" customWidth="1"/>
    <col min="7491" max="7491" width="11" style="9" customWidth="1"/>
    <col min="7492" max="7504" width="4.140625" style="9" customWidth="1"/>
    <col min="7505" max="7505" width="10.7109375" style="9" customWidth="1"/>
    <col min="7506" max="7509" width="4.140625" style="9" customWidth="1"/>
    <col min="7510" max="7510" width="5.42578125" style="9" customWidth="1"/>
    <col min="7511" max="7511" width="6.140625" style="9" customWidth="1"/>
    <col min="7512" max="7517" width="6.7109375" style="9" customWidth="1"/>
    <col min="7518" max="7518" width="10.28515625" style="9" customWidth="1"/>
    <col min="7519" max="7520" width="11.42578125" style="9"/>
    <col min="7521" max="7522" width="5.28515625" style="9" customWidth="1"/>
    <col min="7523" max="7675" width="11.42578125" style="9"/>
    <col min="7676" max="7676" width="5.42578125" style="9" customWidth="1"/>
    <col min="7677" max="7677" width="23" style="9" customWidth="1"/>
    <col min="7678" max="7678" width="13.85546875" style="9" customWidth="1"/>
    <col min="7679" max="7680" width="10.42578125" style="9" customWidth="1"/>
    <col min="7681" max="7681" width="16.85546875" style="9" customWidth="1"/>
    <col min="7682" max="7682" width="10.42578125" style="9" customWidth="1"/>
    <col min="7683" max="7683" width="4.7109375" style="9" customWidth="1"/>
    <col min="7684" max="7688" width="5.28515625" style="9" customWidth="1"/>
    <col min="7689" max="7691" width="5.140625" style="9" customWidth="1"/>
    <col min="7692" max="7692" width="7.42578125" style="9" customWidth="1"/>
    <col min="7693" max="7693" width="5.140625" style="9" customWidth="1"/>
    <col min="7694" max="7696" width="4.5703125" style="9" customWidth="1"/>
    <col min="7697" max="7697" width="5.5703125" style="9" customWidth="1"/>
    <col min="7698" max="7702" width="4.5703125" style="9" customWidth="1"/>
    <col min="7703" max="7703" width="7.140625" style="9" customWidth="1"/>
    <col min="7704" max="7704" width="13.28515625" style="9" customWidth="1"/>
    <col min="7705" max="7707" width="4.42578125" style="9" customWidth="1"/>
    <col min="7708" max="7713" width="4.28515625" style="9" customWidth="1"/>
    <col min="7714" max="7714" width="7.42578125" style="9" customWidth="1"/>
    <col min="7715" max="7715" width="11.42578125" style="9" customWidth="1"/>
    <col min="7716" max="7718" width="4.28515625" style="9" customWidth="1"/>
    <col min="7719" max="7720" width="5.5703125" style="9" customWidth="1"/>
    <col min="7721" max="7731" width="4.28515625" style="9" customWidth="1"/>
    <col min="7732" max="7732" width="7.140625" style="9" customWidth="1"/>
    <col min="7733" max="7733" width="12.140625" style="9" customWidth="1"/>
    <col min="7734" max="7745" width="4.140625" style="9" customWidth="1"/>
    <col min="7746" max="7746" width="5.5703125" style="9" customWidth="1"/>
    <col min="7747" max="7747" width="11" style="9" customWidth="1"/>
    <col min="7748" max="7760" width="4.140625" style="9" customWidth="1"/>
    <col min="7761" max="7761" width="10.7109375" style="9" customWidth="1"/>
    <col min="7762" max="7765" width="4.140625" style="9" customWidth="1"/>
    <col min="7766" max="7766" width="5.42578125" style="9" customWidth="1"/>
    <col min="7767" max="7767" width="6.140625" style="9" customWidth="1"/>
    <col min="7768" max="7773" width="6.7109375" style="9" customWidth="1"/>
    <col min="7774" max="7774" width="10.28515625" style="9" customWidth="1"/>
    <col min="7775" max="7776" width="11.42578125" style="9"/>
    <col min="7777" max="7778" width="5.28515625" style="9" customWidth="1"/>
    <col min="7779" max="7931" width="11.42578125" style="9"/>
    <col min="7932" max="7932" width="5.42578125" style="9" customWidth="1"/>
    <col min="7933" max="7933" width="23" style="9" customWidth="1"/>
    <col min="7934" max="7934" width="13.85546875" style="9" customWidth="1"/>
    <col min="7935" max="7936" width="10.42578125" style="9" customWidth="1"/>
    <col min="7937" max="7937" width="16.85546875" style="9" customWidth="1"/>
    <col min="7938" max="7938" width="10.42578125" style="9" customWidth="1"/>
    <col min="7939" max="7939" width="4.7109375" style="9" customWidth="1"/>
    <col min="7940" max="7944" width="5.28515625" style="9" customWidth="1"/>
    <col min="7945" max="7947" width="5.140625" style="9" customWidth="1"/>
    <col min="7948" max="7948" width="7.42578125" style="9" customWidth="1"/>
    <col min="7949" max="7949" width="5.140625" style="9" customWidth="1"/>
    <col min="7950" max="7952" width="4.5703125" style="9" customWidth="1"/>
    <col min="7953" max="7953" width="5.5703125" style="9" customWidth="1"/>
    <col min="7954" max="7958" width="4.5703125" style="9" customWidth="1"/>
    <col min="7959" max="7959" width="7.140625" style="9" customWidth="1"/>
    <col min="7960" max="7960" width="13.28515625" style="9" customWidth="1"/>
    <col min="7961" max="7963" width="4.42578125" style="9" customWidth="1"/>
    <col min="7964" max="7969" width="4.28515625" style="9" customWidth="1"/>
    <col min="7970" max="7970" width="7.42578125" style="9" customWidth="1"/>
    <col min="7971" max="7971" width="11.42578125" style="9" customWidth="1"/>
    <col min="7972" max="7974" width="4.28515625" style="9" customWidth="1"/>
    <col min="7975" max="7976" width="5.5703125" style="9" customWidth="1"/>
    <col min="7977" max="7987" width="4.28515625" style="9" customWidth="1"/>
    <col min="7988" max="7988" width="7.140625" style="9" customWidth="1"/>
    <col min="7989" max="7989" width="12.140625" style="9" customWidth="1"/>
    <col min="7990" max="8001" width="4.140625" style="9" customWidth="1"/>
    <col min="8002" max="8002" width="5.5703125" style="9" customWidth="1"/>
    <col min="8003" max="8003" width="11" style="9" customWidth="1"/>
    <col min="8004" max="8016" width="4.140625" style="9" customWidth="1"/>
    <col min="8017" max="8017" width="10.7109375" style="9" customWidth="1"/>
    <col min="8018" max="8021" width="4.140625" style="9" customWidth="1"/>
    <col min="8022" max="8022" width="5.42578125" style="9" customWidth="1"/>
    <col min="8023" max="8023" width="6.140625" style="9" customWidth="1"/>
    <col min="8024" max="8029" width="6.7109375" style="9" customWidth="1"/>
    <col min="8030" max="8030" width="10.28515625" style="9" customWidth="1"/>
    <col min="8031" max="8032" width="11.42578125" style="9"/>
    <col min="8033" max="8034" width="5.28515625" style="9" customWidth="1"/>
    <col min="8035" max="8187" width="11.42578125" style="9"/>
    <col min="8188" max="8188" width="5.42578125" style="9" customWidth="1"/>
    <col min="8189" max="8189" width="23" style="9" customWidth="1"/>
    <col min="8190" max="8190" width="13.85546875" style="9" customWidth="1"/>
    <col min="8191" max="8192" width="10.42578125" style="9" customWidth="1"/>
    <col min="8193" max="8193" width="16.85546875" style="9" customWidth="1"/>
    <col min="8194" max="8194" width="10.42578125" style="9" customWidth="1"/>
    <col min="8195" max="8195" width="4.7109375" style="9" customWidth="1"/>
    <col min="8196" max="8200" width="5.28515625" style="9" customWidth="1"/>
    <col min="8201" max="8203" width="5.140625" style="9" customWidth="1"/>
    <col min="8204" max="8204" width="7.42578125" style="9" customWidth="1"/>
    <col min="8205" max="8205" width="5.140625" style="9" customWidth="1"/>
    <col min="8206" max="8208" width="4.5703125" style="9" customWidth="1"/>
    <col min="8209" max="8209" width="5.5703125" style="9" customWidth="1"/>
    <col min="8210" max="8214" width="4.5703125" style="9" customWidth="1"/>
    <col min="8215" max="8215" width="7.140625" style="9" customWidth="1"/>
    <col min="8216" max="8216" width="13.28515625" style="9" customWidth="1"/>
    <col min="8217" max="8219" width="4.42578125" style="9" customWidth="1"/>
    <col min="8220" max="8225" width="4.28515625" style="9" customWidth="1"/>
    <col min="8226" max="8226" width="7.42578125" style="9" customWidth="1"/>
    <col min="8227" max="8227" width="11.42578125" style="9" customWidth="1"/>
    <col min="8228" max="8230" width="4.28515625" style="9" customWidth="1"/>
    <col min="8231" max="8232" width="5.5703125" style="9" customWidth="1"/>
    <col min="8233" max="8243" width="4.28515625" style="9" customWidth="1"/>
    <col min="8244" max="8244" width="7.140625" style="9" customWidth="1"/>
    <col min="8245" max="8245" width="12.140625" style="9" customWidth="1"/>
    <col min="8246" max="8257" width="4.140625" style="9" customWidth="1"/>
    <col min="8258" max="8258" width="5.5703125" style="9" customWidth="1"/>
    <col min="8259" max="8259" width="11" style="9" customWidth="1"/>
    <col min="8260" max="8272" width="4.140625" style="9" customWidth="1"/>
    <col min="8273" max="8273" width="10.7109375" style="9" customWidth="1"/>
    <col min="8274" max="8277" width="4.140625" style="9" customWidth="1"/>
    <col min="8278" max="8278" width="5.42578125" style="9" customWidth="1"/>
    <col min="8279" max="8279" width="6.140625" style="9" customWidth="1"/>
    <col min="8280" max="8285" width="6.7109375" style="9" customWidth="1"/>
    <col min="8286" max="8286" width="10.28515625" style="9" customWidth="1"/>
    <col min="8287" max="8288" width="11.42578125" style="9"/>
    <col min="8289" max="8290" width="5.28515625" style="9" customWidth="1"/>
    <col min="8291" max="8443" width="11.42578125" style="9"/>
    <col min="8444" max="8444" width="5.42578125" style="9" customWidth="1"/>
    <col min="8445" max="8445" width="23" style="9" customWidth="1"/>
    <col min="8446" max="8446" width="13.85546875" style="9" customWidth="1"/>
    <col min="8447" max="8448" width="10.42578125" style="9" customWidth="1"/>
    <col min="8449" max="8449" width="16.85546875" style="9" customWidth="1"/>
    <col min="8450" max="8450" width="10.42578125" style="9" customWidth="1"/>
    <col min="8451" max="8451" width="4.7109375" style="9" customWidth="1"/>
    <col min="8452" max="8456" width="5.28515625" style="9" customWidth="1"/>
    <col min="8457" max="8459" width="5.140625" style="9" customWidth="1"/>
    <col min="8460" max="8460" width="7.42578125" style="9" customWidth="1"/>
    <col min="8461" max="8461" width="5.140625" style="9" customWidth="1"/>
    <col min="8462" max="8464" width="4.5703125" style="9" customWidth="1"/>
    <col min="8465" max="8465" width="5.5703125" style="9" customWidth="1"/>
    <col min="8466" max="8470" width="4.5703125" style="9" customWidth="1"/>
    <col min="8471" max="8471" width="7.140625" style="9" customWidth="1"/>
    <col min="8472" max="8472" width="13.28515625" style="9" customWidth="1"/>
    <col min="8473" max="8475" width="4.42578125" style="9" customWidth="1"/>
    <col min="8476" max="8481" width="4.28515625" style="9" customWidth="1"/>
    <col min="8482" max="8482" width="7.42578125" style="9" customWidth="1"/>
    <col min="8483" max="8483" width="11.42578125" style="9" customWidth="1"/>
    <col min="8484" max="8486" width="4.28515625" style="9" customWidth="1"/>
    <col min="8487" max="8488" width="5.5703125" style="9" customWidth="1"/>
    <col min="8489" max="8499" width="4.28515625" style="9" customWidth="1"/>
    <col min="8500" max="8500" width="7.140625" style="9" customWidth="1"/>
    <col min="8501" max="8501" width="12.140625" style="9" customWidth="1"/>
    <col min="8502" max="8513" width="4.140625" style="9" customWidth="1"/>
    <col min="8514" max="8514" width="5.5703125" style="9" customWidth="1"/>
    <col min="8515" max="8515" width="11" style="9" customWidth="1"/>
    <col min="8516" max="8528" width="4.140625" style="9" customWidth="1"/>
    <col min="8529" max="8529" width="10.7109375" style="9" customWidth="1"/>
    <col min="8530" max="8533" width="4.140625" style="9" customWidth="1"/>
    <col min="8534" max="8534" width="5.42578125" style="9" customWidth="1"/>
    <col min="8535" max="8535" width="6.140625" style="9" customWidth="1"/>
    <col min="8536" max="8541" width="6.7109375" style="9" customWidth="1"/>
    <col min="8542" max="8542" width="10.28515625" style="9" customWidth="1"/>
    <col min="8543" max="8544" width="11.42578125" style="9"/>
    <col min="8545" max="8546" width="5.28515625" style="9" customWidth="1"/>
    <col min="8547" max="8699" width="11.42578125" style="9"/>
    <col min="8700" max="8700" width="5.42578125" style="9" customWidth="1"/>
    <col min="8701" max="8701" width="23" style="9" customWidth="1"/>
    <col min="8702" max="8702" width="13.85546875" style="9" customWidth="1"/>
    <col min="8703" max="8704" width="10.42578125" style="9" customWidth="1"/>
    <col min="8705" max="8705" width="16.85546875" style="9" customWidth="1"/>
    <col min="8706" max="8706" width="10.42578125" style="9" customWidth="1"/>
    <col min="8707" max="8707" width="4.7109375" style="9" customWidth="1"/>
    <col min="8708" max="8712" width="5.28515625" style="9" customWidth="1"/>
    <col min="8713" max="8715" width="5.140625" style="9" customWidth="1"/>
    <col min="8716" max="8716" width="7.42578125" style="9" customWidth="1"/>
    <col min="8717" max="8717" width="5.140625" style="9" customWidth="1"/>
    <col min="8718" max="8720" width="4.5703125" style="9" customWidth="1"/>
    <col min="8721" max="8721" width="5.5703125" style="9" customWidth="1"/>
    <col min="8722" max="8726" width="4.5703125" style="9" customWidth="1"/>
    <col min="8727" max="8727" width="7.140625" style="9" customWidth="1"/>
    <col min="8728" max="8728" width="13.28515625" style="9" customWidth="1"/>
    <col min="8729" max="8731" width="4.42578125" style="9" customWidth="1"/>
    <col min="8732" max="8737" width="4.28515625" style="9" customWidth="1"/>
    <col min="8738" max="8738" width="7.42578125" style="9" customWidth="1"/>
    <col min="8739" max="8739" width="11.42578125" style="9" customWidth="1"/>
    <col min="8740" max="8742" width="4.28515625" style="9" customWidth="1"/>
    <col min="8743" max="8744" width="5.5703125" style="9" customWidth="1"/>
    <col min="8745" max="8755" width="4.28515625" style="9" customWidth="1"/>
    <col min="8756" max="8756" width="7.140625" style="9" customWidth="1"/>
    <col min="8757" max="8757" width="12.140625" style="9" customWidth="1"/>
    <col min="8758" max="8769" width="4.140625" style="9" customWidth="1"/>
    <col min="8770" max="8770" width="5.5703125" style="9" customWidth="1"/>
    <col min="8771" max="8771" width="11" style="9" customWidth="1"/>
    <col min="8772" max="8784" width="4.140625" style="9" customWidth="1"/>
    <col min="8785" max="8785" width="10.7109375" style="9" customWidth="1"/>
    <col min="8786" max="8789" width="4.140625" style="9" customWidth="1"/>
    <col min="8790" max="8790" width="5.42578125" style="9" customWidth="1"/>
    <col min="8791" max="8791" width="6.140625" style="9" customWidth="1"/>
    <col min="8792" max="8797" width="6.7109375" style="9" customWidth="1"/>
    <col min="8798" max="8798" width="10.28515625" style="9" customWidth="1"/>
    <col min="8799" max="8800" width="11.42578125" style="9"/>
    <col min="8801" max="8802" width="5.28515625" style="9" customWidth="1"/>
    <col min="8803" max="8955" width="11.42578125" style="9"/>
    <col min="8956" max="8956" width="5.42578125" style="9" customWidth="1"/>
    <col min="8957" max="8957" width="23" style="9" customWidth="1"/>
    <col min="8958" max="8958" width="13.85546875" style="9" customWidth="1"/>
    <col min="8959" max="8960" width="10.42578125" style="9" customWidth="1"/>
    <col min="8961" max="8961" width="16.85546875" style="9" customWidth="1"/>
    <col min="8962" max="8962" width="10.42578125" style="9" customWidth="1"/>
    <col min="8963" max="8963" width="4.7109375" style="9" customWidth="1"/>
    <col min="8964" max="8968" width="5.28515625" style="9" customWidth="1"/>
    <col min="8969" max="8971" width="5.140625" style="9" customWidth="1"/>
    <col min="8972" max="8972" width="7.42578125" style="9" customWidth="1"/>
    <col min="8973" max="8973" width="5.140625" style="9" customWidth="1"/>
    <col min="8974" max="8976" width="4.5703125" style="9" customWidth="1"/>
    <col min="8977" max="8977" width="5.5703125" style="9" customWidth="1"/>
    <col min="8978" max="8982" width="4.5703125" style="9" customWidth="1"/>
    <col min="8983" max="8983" width="7.140625" style="9" customWidth="1"/>
    <col min="8984" max="8984" width="13.28515625" style="9" customWidth="1"/>
    <col min="8985" max="8987" width="4.42578125" style="9" customWidth="1"/>
    <col min="8988" max="8993" width="4.28515625" style="9" customWidth="1"/>
    <col min="8994" max="8994" width="7.42578125" style="9" customWidth="1"/>
    <col min="8995" max="8995" width="11.42578125" style="9" customWidth="1"/>
    <col min="8996" max="8998" width="4.28515625" style="9" customWidth="1"/>
    <col min="8999" max="9000" width="5.5703125" style="9" customWidth="1"/>
    <col min="9001" max="9011" width="4.28515625" style="9" customWidth="1"/>
    <col min="9012" max="9012" width="7.140625" style="9" customWidth="1"/>
    <col min="9013" max="9013" width="12.140625" style="9" customWidth="1"/>
    <col min="9014" max="9025" width="4.140625" style="9" customWidth="1"/>
    <col min="9026" max="9026" width="5.5703125" style="9" customWidth="1"/>
    <col min="9027" max="9027" width="11" style="9" customWidth="1"/>
    <col min="9028" max="9040" width="4.140625" style="9" customWidth="1"/>
    <col min="9041" max="9041" width="10.7109375" style="9" customWidth="1"/>
    <col min="9042" max="9045" width="4.140625" style="9" customWidth="1"/>
    <col min="9046" max="9046" width="5.42578125" style="9" customWidth="1"/>
    <col min="9047" max="9047" width="6.140625" style="9" customWidth="1"/>
    <col min="9048" max="9053" width="6.7109375" style="9" customWidth="1"/>
    <col min="9054" max="9054" width="10.28515625" style="9" customWidth="1"/>
    <col min="9055" max="9056" width="11.42578125" style="9"/>
    <col min="9057" max="9058" width="5.28515625" style="9" customWidth="1"/>
    <col min="9059" max="9211" width="11.42578125" style="9"/>
    <col min="9212" max="9212" width="5.42578125" style="9" customWidth="1"/>
    <col min="9213" max="9213" width="23" style="9" customWidth="1"/>
    <col min="9214" max="9214" width="13.85546875" style="9" customWidth="1"/>
    <col min="9215" max="9216" width="10.42578125" style="9" customWidth="1"/>
    <col min="9217" max="9217" width="16.85546875" style="9" customWidth="1"/>
    <col min="9218" max="9218" width="10.42578125" style="9" customWidth="1"/>
    <col min="9219" max="9219" width="4.7109375" style="9" customWidth="1"/>
    <col min="9220" max="9224" width="5.28515625" style="9" customWidth="1"/>
    <col min="9225" max="9227" width="5.140625" style="9" customWidth="1"/>
    <col min="9228" max="9228" width="7.42578125" style="9" customWidth="1"/>
    <col min="9229" max="9229" width="5.140625" style="9" customWidth="1"/>
    <col min="9230" max="9232" width="4.5703125" style="9" customWidth="1"/>
    <col min="9233" max="9233" width="5.5703125" style="9" customWidth="1"/>
    <col min="9234" max="9238" width="4.5703125" style="9" customWidth="1"/>
    <col min="9239" max="9239" width="7.140625" style="9" customWidth="1"/>
    <col min="9240" max="9240" width="13.28515625" style="9" customWidth="1"/>
    <col min="9241" max="9243" width="4.42578125" style="9" customWidth="1"/>
    <col min="9244" max="9249" width="4.28515625" style="9" customWidth="1"/>
    <col min="9250" max="9250" width="7.42578125" style="9" customWidth="1"/>
    <col min="9251" max="9251" width="11.42578125" style="9" customWidth="1"/>
    <col min="9252" max="9254" width="4.28515625" style="9" customWidth="1"/>
    <col min="9255" max="9256" width="5.5703125" style="9" customWidth="1"/>
    <col min="9257" max="9267" width="4.28515625" style="9" customWidth="1"/>
    <col min="9268" max="9268" width="7.140625" style="9" customWidth="1"/>
    <col min="9269" max="9269" width="12.140625" style="9" customWidth="1"/>
    <col min="9270" max="9281" width="4.140625" style="9" customWidth="1"/>
    <col min="9282" max="9282" width="5.5703125" style="9" customWidth="1"/>
    <col min="9283" max="9283" width="11" style="9" customWidth="1"/>
    <col min="9284" max="9296" width="4.140625" style="9" customWidth="1"/>
    <col min="9297" max="9297" width="10.7109375" style="9" customWidth="1"/>
    <col min="9298" max="9301" width="4.140625" style="9" customWidth="1"/>
    <col min="9302" max="9302" width="5.42578125" style="9" customWidth="1"/>
    <col min="9303" max="9303" width="6.140625" style="9" customWidth="1"/>
    <col min="9304" max="9309" width="6.7109375" style="9" customWidth="1"/>
    <col min="9310" max="9310" width="10.28515625" style="9" customWidth="1"/>
    <col min="9311" max="9312" width="11.42578125" style="9"/>
    <col min="9313" max="9314" width="5.28515625" style="9" customWidth="1"/>
    <col min="9315" max="9467" width="11.42578125" style="9"/>
    <col min="9468" max="9468" width="5.42578125" style="9" customWidth="1"/>
    <col min="9469" max="9469" width="23" style="9" customWidth="1"/>
    <col min="9470" max="9470" width="13.85546875" style="9" customWidth="1"/>
    <col min="9471" max="9472" width="10.42578125" style="9" customWidth="1"/>
    <col min="9473" max="9473" width="16.85546875" style="9" customWidth="1"/>
    <col min="9474" max="9474" width="10.42578125" style="9" customWidth="1"/>
    <col min="9475" max="9475" width="4.7109375" style="9" customWidth="1"/>
    <col min="9476" max="9480" width="5.28515625" style="9" customWidth="1"/>
    <col min="9481" max="9483" width="5.140625" style="9" customWidth="1"/>
    <col min="9484" max="9484" width="7.42578125" style="9" customWidth="1"/>
    <col min="9485" max="9485" width="5.140625" style="9" customWidth="1"/>
    <col min="9486" max="9488" width="4.5703125" style="9" customWidth="1"/>
    <col min="9489" max="9489" width="5.5703125" style="9" customWidth="1"/>
    <col min="9490" max="9494" width="4.5703125" style="9" customWidth="1"/>
    <col min="9495" max="9495" width="7.140625" style="9" customWidth="1"/>
    <col min="9496" max="9496" width="13.28515625" style="9" customWidth="1"/>
    <col min="9497" max="9499" width="4.42578125" style="9" customWidth="1"/>
    <col min="9500" max="9505" width="4.28515625" style="9" customWidth="1"/>
    <col min="9506" max="9506" width="7.42578125" style="9" customWidth="1"/>
    <col min="9507" max="9507" width="11.42578125" style="9" customWidth="1"/>
    <col min="9508" max="9510" width="4.28515625" style="9" customWidth="1"/>
    <col min="9511" max="9512" width="5.5703125" style="9" customWidth="1"/>
    <col min="9513" max="9523" width="4.28515625" style="9" customWidth="1"/>
    <col min="9524" max="9524" width="7.140625" style="9" customWidth="1"/>
    <col min="9525" max="9525" width="12.140625" style="9" customWidth="1"/>
    <col min="9526" max="9537" width="4.140625" style="9" customWidth="1"/>
    <col min="9538" max="9538" width="5.5703125" style="9" customWidth="1"/>
    <col min="9539" max="9539" width="11" style="9" customWidth="1"/>
    <col min="9540" max="9552" width="4.140625" style="9" customWidth="1"/>
    <col min="9553" max="9553" width="10.7109375" style="9" customWidth="1"/>
    <col min="9554" max="9557" width="4.140625" style="9" customWidth="1"/>
    <col min="9558" max="9558" width="5.42578125" style="9" customWidth="1"/>
    <col min="9559" max="9559" width="6.140625" style="9" customWidth="1"/>
    <col min="9560" max="9565" width="6.7109375" style="9" customWidth="1"/>
    <col min="9566" max="9566" width="10.28515625" style="9" customWidth="1"/>
    <col min="9567" max="9568" width="11.42578125" style="9"/>
    <col min="9569" max="9570" width="5.28515625" style="9" customWidth="1"/>
    <col min="9571" max="9723" width="11.42578125" style="9"/>
    <col min="9724" max="9724" width="5.42578125" style="9" customWidth="1"/>
    <col min="9725" max="9725" width="23" style="9" customWidth="1"/>
    <col min="9726" max="9726" width="13.85546875" style="9" customWidth="1"/>
    <col min="9727" max="9728" width="10.42578125" style="9" customWidth="1"/>
    <col min="9729" max="9729" width="16.85546875" style="9" customWidth="1"/>
    <col min="9730" max="9730" width="10.42578125" style="9" customWidth="1"/>
    <col min="9731" max="9731" width="4.7109375" style="9" customWidth="1"/>
    <col min="9732" max="9736" width="5.28515625" style="9" customWidth="1"/>
    <col min="9737" max="9739" width="5.140625" style="9" customWidth="1"/>
    <col min="9740" max="9740" width="7.42578125" style="9" customWidth="1"/>
    <col min="9741" max="9741" width="5.140625" style="9" customWidth="1"/>
    <col min="9742" max="9744" width="4.5703125" style="9" customWidth="1"/>
    <col min="9745" max="9745" width="5.5703125" style="9" customWidth="1"/>
    <col min="9746" max="9750" width="4.5703125" style="9" customWidth="1"/>
    <col min="9751" max="9751" width="7.140625" style="9" customWidth="1"/>
    <col min="9752" max="9752" width="13.28515625" style="9" customWidth="1"/>
    <col min="9753" max="9755" width="4.42578125" style="9" customWidth="1"/>
    <col min="9756" max="9761" width="4.28515625" style="9" customWidth="1"/>
    <col min="9762" max="9762" width="7.42578125" style="9" customWidth="1"/>
    <col min="9763" max="9763" width="11.42578125" style="9" customWidth="1"/>
    <col min="9764" max="9766" width="4.28515625" style="9" customWidth="1"/>
    <col min="9767" max="9768" width="5.5703125" style="9" customWidth="1"/>
    <col min="9769" max="9779" width="4.28515625" style="9" customWidth="1"/>
    <col min="9780" max="9780" width="7.140625" style="9" customWidth="1"/>
    <col min="9781" max="9781" width="12.140625" style="9" customWidth="1"/>
    <col min="9782" max="9793" width="4.140625" style="9" customWidth="1"/>
    <col min="9794" max="9794" width="5.5703125" style="9" customWidth="1"/>
    <col min="9795" max="9795" width="11" style="9" customWidth="1"/>
    <col min="9796" max="9808" width="4.140625" style="9" customWidth="1"/>
    <col min="9809" max="9809" width="10.7109375" style="9" customWidth="1"/>
    <col min="9810" max="9813" width="4.140625" style="9" customWidth="1"/>
    <col min="9814" max="9814" width="5.42578125" style="9" customWidth="1"/>
    <col min="9815" max="9815" width="6.140625" style="9" customWidth="1"/>
    <col min="9816" max="9821" width="6.7109375" style="9" customWidth="1"/>
    <col min="9822" max="9822" width="10.28515625" style="9" customWidth="1"/>
    <col min="9823" max="9824" width="11.42578125" style="9"/>
    <col min="9825" max="9826" width="5.28515625" style="9" customWidth="1"/>
    <col min="9827" max="9979" width="11.42578125" style="9"/>
    <col min="9980" max="9980" width="5.42578125" style="9" customWidth="1"/>
    <col min="9981" max="9981" width="23" style="9" customWidth="1"/>
    <col min="9982" max="9982" width="13.85546875" style="9" customWidth="1"/>
    <col min="9983" max="9984" width="10.42578125" style="9" customWidth="1"/>
    <col min="9985" max="9985" width="16.85546875" style="9" customWidth="1"/>
    <col min="9986" max="9986" width="10.42578125" style="9" customWidth="1"/>
    <col min="9987" max="9987" width="4.7109375" style="9" customWidth="1"/>
    <col min="9988" max="9992" width="5.28515625" style="9" customWidth="1"/>
    <col min="9993" max="9995" width="5.140625" style="9" customWidth="1"/>
    <col min="9996" max="9996" width="7.42578125" style="9" customWidth="1"/>
    <col min="9997" max="9997" width="5.140625" style="9" customWidth="1"/>
    <col min="9998" max="10000" width="4.5703125" style="9" customWidth="1"/>
    <col min="10001" max="10001" width="5.5703125" style="9" customWidth="1"/>
    <col min="10002" max="10006" width="4.5703125" style="9" customWidth="1"/>
    <col min="10007" max="10007" width="7.140625" style="9" customWidth="1"/>
    <col min="10008" max="10008" width="13.28515625" style="9" customWidth="1"/>
    <col min="10009" max="10011" width="4.42578125" style="9" customWidth="1"/>
    <col min="10012" max="10017" width="4.28515625" style="9" customWidth="1"/>
    <col min="10018" max="10018" width="7.42578125" style="9" customWidth="1"/>
    <col min="10019" max="10019" width="11.42578125" style="9" customWidth="1"/>
    <col min="10020" max="10022" width="4.28515625" style="9" customWidth="1"/>
    <col min="10023" max="10024" width="5.5703125" style="9" customWidth="1"/>
    <col min="10025" max="10035" width="4.28515625" style="9" customWidth="1"/>
    <col min="10036" max="10036" width="7.140625" style="9" customWidth="1"/>
    <col min="10037" max="10037" width="12.140625" style="9" customWidth="1"/>
    <col min="10038" max="10049" width="4.140625" style="9" customWidth="1"/>
    <col min="10050" max="10050" width="5.5703125" style="9" customWidth="1"/>
    <col min="10051" max="10051" width="11" style="9" customWidth="1"/>
    <col min="10052" max="10064" width="4.140625" style="9" customWidth="1"/>
    <col min="10065" max="10065" width="10.7109375" style="9" customWidth="1"/>
    <col min="10066" max="10069" width="4.140625" style="9" customWidth="1"/>
    <col min="10070" max="10070" width="5.42578125" style="9" customWidth="1"/>
    <col min="10071" max="10071" width="6.140625" style="9" customWidth="1"/>
    <col min="10072" max="10077" width="6.7109375" style="9" customWidth="1"/>
    <col min="10078" max="10078" width="10.28515625" style="9" customWidth="1"/>
    <col min="10079" max="10080" width="11.42578125" style="9"/>
    <col min="10081" max="10082" width="5.28515625" style="9" customWidth="1"/>
    <col min="10083" max="10235" width="11.42578125" style="9"/>
    <col min="10236" max="10236" width="5.42578125" style="9" customWidth="1"/>
    <col min="10237" max="10237" width="23" style="9" customWidth="1"/>
    <col min="10238" max="10238" width="13.85546875" style="9" customWidth="1"/>
    <col min="10239" max="10240" width="10.42578125" style="9" customWidth="1"/>
    <col min="10241" max="10241" width="16.85546875" style="9" customWidth="1"/>
    <col min="10242" max="10242" width="10.42578125" style="9" customWidth="1"/>
    <col min="10243" max="10243" width="4.7109375" style="9" customWidth="1"/>
    <col min="10244" max="10248" width="5.28515625" style="9" customWidth="1"/>
    <col min="10249" max="10251" width="5.140625" style="9" customWidth="1"/>
    <col min="10252" max="10252" width="7.42578125" style="9" customWidth="1"/>
    <col min="10253" max="10253" width="5.140625" style="9" customWidth="1"/>
    <col min="10254" max="10256" width="4.5703125" style="9" customWidth="1"/>
    <col min="10257" max="10257" width="5.5703125" style="9" customWidth="1"/>
    <col min="10258" max="10262" width="4.5703125" style="9" customWidth="1"/>
    <col min="10263" max="10263" width="7.140625" style="9" customWidth="1"/>
    <col min="10264" max="10264" width="13.28515625" style="9" customWidth="1"/>
    <col min="10265" max="10267" width="4.42578125" style="9" customWidth="1"/>
    <col min="10268" max="10273" width="4.28515625" style="9" customWidth="1"/>
    <col min="10274" max="10274" width="7.42578125" style="9" customWidth="1"/>
    <col min="10275" max="10275" width="11.42578125" style="9" customWidth="1"/>
    <col min="10276" max="10278" width="4.28515625" style="9" customWidth="1"/>
    <col min="10279" max="10280" width="5.5703125" style="9" customWidth="1"/>
    <col min="10281" max="10291" width="4.28515625" style="9" customWidth="1"/>
    <col min="10292" max="10292" width="7.140625" style="9" customWidth="1"/>
    <col min="10293" max="10293" width="12.140625" style="9" customWidth="1"/>
    <col min="10294" max="10305" width="4.140625" style="9" customWidth="1"/>
    <col min="10306" max="10306" width="5.5703125" style="9" customWidth="1"/>
    <col min="10307" max="10307" width="11" style="9" customWidth="1"/>
    <col min="10308" max="10320" width="4.140625" style="9" customWidth="1"/>
    <col min="10321" max="10321" width="10.7109375" style="9" customWidth="1"/>
    <col min="10322" max="10325" width="4.140625" style="9" customWidth="1"/>
    <col min="10326" max="10326" width="5.42578125" style="9" customWidth="1"/>
    <col min="10327" max="10327" width="6.140625" style="9" customWidth="1"/>
    <col min="10328" max="10333" width="6.7109375" style="9" customWidth="1"/>
    <col min="10334" max="10334" width="10.28515625" style="9" customWidth="1"/>
    <col min="10335" max="10336" width="11.42578125" style="9"/>
    <col min="10337" max="10338" width="5.28515625" style="9" customWidth="1"/>
    <col min="10339" max="10491" width="11.42578125" style="9"/>
    <col min="10492" max="10492" width="5.42578125" style="9" customWidth="1"/>
    <col min="10493" max="10493" width="23" style="9" customWidth="1"/>
    <col min="10494" max="10494" width="13.85546875" style="9" customWidth="1"/>
    <col min="10495" max="10496" width="10.42578125" style="9" customWidth="1"/>
    <col min="10497" max="10497" width="16.85546875" style="9" customWidth="1"/>
    <col min="10498" max="10498" width="10.42578125" style="9" customWidth="1"/>
    <col min="10499" max="10499" width="4.7109375" style="9" customWidth="1"/>
    <col min="10500" max="10504" width="5.28515625" style="9" customWidth="1"/>
    <col min="10505" max="10507" width="5.140625" style="9" customWidth="1"/>
    <col min="10508" max="10508" width="7.42578125" style="9" customWidth="1"/>
    <col min="10509" max="10509" width="5.140625" style="9" customWidth="1"/>
    <col min="10510" max="10512" width="4.5703125" style="9" customWidth="1"/>
    <col min="10513" max="10513" width="5.5703125" style="9" customWidth="1"/>
    <col min="10514" max="10518" width="4.5703125" style="9" customWidth="1"/>
    <col min="10519" max="10519" width="7.140625" style="9" customWidth="1"/>
    <col min="10520" max="10520" width="13.28515625" style="9" customWidth="1"/>
    <col min="10521" max="10523" width="4.42578125" style="9" customWidth="1"/>
    <col min="10524" max="10529" width="4.28515625" style="9" customWidth="1"/>
    <col min="10530" max="10530" width="7.42578125" style="9" customWidth="1"/>
    <col min="10531" max="10531" width="11.42578125" style="9" customWidth="1"/>
    <col min="10532" max="10534" width="4.28515625" style="9" customWidth="1"/>
    <col min="10535" max="10536" width="5.5703125" style="9" customWidth="1"/>
    <col min="10537" max="10547" width="4.28515625" style="9" customWidth="1"/>
    <col min="10548" max="10548" width="7.140625" style="9" customWidth="1"/>
    <col min="10549" max="10549" width="12.140625" style="9" customWidth="1"/>
    <col min="10550" max="10561" width="4.140625" style="9" customWidth="1"/>
    <col min="10562" max="10562" width="5.5703125" style="9" customWidth="1"/>
    <col min="10563" max="10563" width="11" style="9" customWidth="1"/>
    <col min="10564" max="10576" width="4.140625" style="9" customWidth="1"/>
    <col min="10577" max="10577" width="10.7109375" style="9" customWidth="1"/>
    <col min="10578" max="10581" width="4.140625" style="9" customWidth="1"/>
    <col min="10582" max="10582" width="5.42578125" style="9" customWidth="1"/>
    <col min="10583" max="10583" width="6.140625" style="9" customWidth="1"/>
    <col min="10584" max="10589" width="6.7109375" style="9" customWidth="1"/>
    <col min="10590" max="10590" width="10.28515625" style="9" customWidth="1"/>
    <col min="10591" max="10592" width="11.42578125" style="9"/>
    <col min="10593" max="10594" width="5.28515625" style="9" customWidth="1"/>
    <col min="10595" max="10747" width="11.42578125" style="9"/>
    <col min="10748" max="10748" width="5.42578125" style="9" customWidth="1"/>
    <col min="10749" max="10749" width="23" style="9" customWidth="1"/>
    <col min="10750" max="10750" width="13.85546875" style="9" customWidth="1"/>
    <col min="10751" max="10752" width="10.42578125" style="9" customWidth="1"/>
    <col min="10753" max="10753" width="16.85546875" style="9" customWidth="1"/>
    <col min="10754" max="10754" width="10.42578125" style="9" customWidth="1"/>
    <col min="10755" max="10755" width="4.7109375" style="9" customWidth="1"/>
    <col min="10756" max="10760" width="5.28515625" style="9" customWidth="1"/>
    <col min="10761" max="10763" width="5.140625" style="9" customWidth="1"/>
    <col min="10764" max="10764" width="7.42578125" style="9" customWidth="1"/>
    <col min="10765" max="10765" width="5.140625" style="9" customWidth="1"/>
    <col min="10766" max="10768" width="4.5703125" style="9" customWidth="1"/>
    <col min="10769" max="10769" width="5.5703125" style="9" customWidth="1"/>
    <col min="10770" max="10774" width="4.5703125" style="9" customWidth="1"/>
    <col min="10775" max="10775" width="7.140625" style="9" customWidth="1"/>
    <col min="10776" max="10776" width="13.28515625" style="9" customWidth="1"/>
    <col min="10777" max="10779" width="4.42578125" style="9" customWidth="1"/>
    <col min="10780" max="10785" width="4.28515625" style="9" customWidth="1"/>
    <col min="10786" max="10786" width="7.42578125" style="9" customWidth="1"/>
    <col min="10787" max="10787" width="11.42578125" style="9" customWidth="1"/>
    <col min="10788" max="10790" width="4.28515625" style="9" customWidth="1"/>
    <col min="10791" max="10792" width="5.5703125" style="9" customWidth="1"/>
    <col min="10793" max="10803" width="4.28515625" style="9" customWidth="1"/>
    <col min="10804" max="10804" width="7.140625" style="9" customWidth="1"/>
    <col min="10805" max="10805" width="12.140625" style="9" customWidth="1"/>
    <col min="10806" max="10817" width="4.140625" style="9" customWidth="1"/>
    <col min="10818" max="10818" width="5.5703125" style="9" customWidth="1"/>
    <col min="10819" max="10819" width="11" style="9" customWidth="1"/>
    <col min="10820" max="10832" width="4.140625" style="9" customWidth="1"/>
    <col min="10833" max="10833" width="10.7109375" style="9" customWidth="1"/>
    <col min="10834" max="10837" width="4.140625" style="9" customWidth="1"/>
    <col min="10838" max="10838" width="5.42578125" style="9" customWidth="1"/>
    <col min="10839" max="10839" width="6.140625" style="9" customWidth="1"/>
    <col min="10840" max="10845" width="6.7109375" style="9" customWidth="1"/>
    <col min="10846" max="10846" width="10.28515625" style="9" customWidth="1"/>
    <col min="10847" max="10848" width="11.42578125" style="9"/>
    <col min="10849" max="10850" width="5.28515625" style="9" customWidth="1"/>
    <col min="10851" max="11003" width="11.42578125" style="9"/>
    <col min="11004" max="11004" width="5.42578125" style="9" customWidth="1"/>
    <col min="11005" max="11005" width="23" style="9" customWidth="1"/>
    <col min="11006" max="11006" width="13.85546875" style="9" customWidth="1"/>
    <col min="11007" max="11008" width="10.42578125" style="9" customWidth="1"/>
    <col min="11009" max="11009" width="16.85546875" style="9" customWidth="1"/>
    <col min="11010" max="11010" width="10.42578125" style="9" customWidth="1"/>
    <col min="11011" max="11011" width="4.7109375" style="9" customWidth="1"/>
    <col min="11012" max="11016" width="5.28515625" style="9" customWidth="1"/>
    <col min="11017" max="11019" width="5.140625" style="9" customWidth="1"/>
    <col min="11020" max="11020" width="7.42578125" style="9" customWidth="1"/>
    <col min="11021" max="11021" width="5.140625" style="9" customWidth="1"/>
    <col min="11022" max="11024" width="4.5703125" style="9" customWidth="1"/>
    <col min="11025" max="11025" width="5.5703125" style="9" customWidth="1"/>
    <col min="11026" max="11030" width="4.5703125" style="9" customWidth="1"/>
    <col min="11031" max="11031" width="7.140625" style="9" customWidth="1"/>
    <col min="11032" max="11032" width="13.28515625" style="9" customWidth="1"/>
    <col min="11033" max="11035" width="4.42578125" style="9" customWidth="1"/>
    <col min="11036" max="11041" width="4.28515625" style="9" customWidth="1"/>
    <col min="11042" max="11042" width="7.42578125" style="9" customWidth="1"/>
    <col min="11043" max="11043" width="11.42578125" style="9" customWidth="1"/>
    <col min="11044" max="11046" width="4.28515625" style="9" customWidth="1"/>
    <col min="11047" max="11048" width="5.5703125" style="9" customWidth="1"/>
    <col min="11049" max="11059" width="4.28515625" style="9" customWidth="1"/>
    <col min="11060" max="11060" width="7.140625" style="9" customWidth="1"/>
    <col min="11061" max="11061" width="12.140625" style="9" customWidth="1"/>
    <col min="11062" max="11073" width="4.140625" style="9" customWidth="1"/>
    <col min="11074" max="11074" width="5.5703125" style="9" customWidth="1"/>
    <col min="11075" max="11075" width="11" style="9" customWidth="1"/>
    <col min="11076" max="11088" width="4.140625" style="9" customWidth="1"/>
    <col min="11089" max="11089" width="10.7109375" style="9" customWidth="1"/>
    <col min="11090" max="11093" width="4.140625" style="9" customWidth="1"/>
    <col min="11094" max="11094" width="5.42578125" style="9" customWidth="1"/>
    <col min="11095" max="11095" width="6.140625" style="9" customWidth="1"/>
    <col min="11096" max="11101" width="6.7109375" style="9" customWidth="1"/>
    <col min="11102" max="11102" width="10.28515625" style="9" customWidth="1"/>
    <col min="11103" max="11104" width="11.42578125" style="9"/>
    <col min="11105" max="11106" width="5.28515625" style="9" customWidth="1"/>
    <col min="11107" max="11259" width="11.42578125" style="9"/>
    <col min="11260" max="11260" width="5.42578125" style="9" customWidth="1"/>
    <col min="11261" max="11261" width="23" style="9" customWidth="1"/>
    <col min="11262" max="11262" width="13.85546875" style="9" customWidth="1"/>
    <col min="11263" max="11264" width="10.42578125" style="9" customWidth="1"/>
    <col min="11265" max="11265" width="16.85546875" style="9" customWidth="1"/>
    <col min="11266" max="11266" width="10.42578125" style="9" customWidth="1"/>
    <col min="11267" max="11267" width="4.7109375" style="9" customWidth="1"/>
    <col min="11268" max="11272" width="5.28515625" style="9" customWidth="1"/>
    <col min="11273" max="11275" width="5.140625" style="9" customWidth="1"/>
    <col min="11276" max="11276" width="7.42578125" style="9" customWidth="1"/>
    <col min="11277" max="11277" width="5.140625" style="9" customWidth="1"/>
    <col min="11278" max="11280" width="4.5703125" style="9" customWidth="1"/>
    <col min="11281" max="11281" width="5.5703125" style="9" customWidth="1"/>
    <col min="11282" max="11286" width="4.5703125" style="9" customWidth="1"/>
    <col min="11287" max="11287" width="7.140625" style="9" customWidth="1"/>
    <col min="11288" max="11288" width="13.28515625" style="9" customWidth="1"/>
    <col min="11289" max="11291" width="4.42578125" style="9" customWidth="1"/>
    <col min="11292" max="11297" width="4.28515625" style="9" customWidth="1"/>
    <col min="11298" max="11298" width="7.42578125" style="9" customWidth="1"/>
    <col min="11299" max="11299" width="11.42578125" style="9" customWidth="1"/>
    <col min="11300" max="11302" width="4.28515625" style="9" customWidth="1"/>
    <col min="11303" max="11304" width="5.5703125" style="9" customWidth="1"/>
    <col min="11305" max="11315" width="4.28515625" style="9" customWidth="1"/>
    <col min="11316" max="11316" width="7.140625" style="9" customWidth="1"/>
    <col min="11317" max="11317" width="12.140625" style="9" customWidth="1"/>
    <col min="11318" max="11329" width="4.140625" style="9" customWidth="1"/>
    <col min="11330" max="11330" width="5.5703125" style="9" customWidth="1"/>
    <col min="11331" max="11331" width="11" style="9" customWidth="1"/>
    <col min="11332" max="11344" width="4.140625" style="9" customWidth="1"/>
    <col min="11345" max="11345" width="10.7109375" style="9" customWidth="1"/>
    <col min="11346" max="11349" width="4.140625" style="9" customWidth="1"/>
    <col min="11350" max="11350" width="5.42578125" style="9" customWidth="1"/>
    <col min="11351" max="11351" width="6.140625" style="9" customWidth="1"/>
    <col min="11352" max="11357" width="6.7109375" style="9" customWidth="1"/>
    <col min="11358" max="11358" width="10.28515625" style="9" customWidth="1"/>
    <col min="11359" max="11360" width="11.42578125" style="9"/>
    <col min="11361" max="11362" width="5.28515625" style="9" customWidth="1"/>
    <col min="11363" max="11515" width="11.42578125" style="9"/>
    <col min="11516" max="11516" width="5.42578125" style="9" customWidth="1"/>
    <col min="11517" max="11517" width="23" style="9" customWidth="1"/>
    <col min="11518" max="11518" width="13.85546875" style="9" customWidth="1"/>
    <col min="11519" max="11520" width="10.42578125" style="9" customWidth="1"/>
    <col min="11521" max="11521" width="16.85546875" style="9" customWidth="1"/>
    <col min="11522" max="11522" width="10.42578125" style="9" customWidth="1"/>
    <col min="11523" max="11523" width="4.7109375" style="9" customWidth="1"/>
    <col min="11524" max="11528" width="5.28515625" style="9" customWidth="1"/>
    <col min="11529" max="11531" width="5.140625" style="9" customWidth="1"/>
    <col min="11532" max="11532" width="7.42578125" style="9" customWidth="1"/>
    <col min="11533" max="11533" width="5.140625" style="9" customWidth="1"/>
    <col min="11534" max="11536" width="4.5703125" style="9" customWidth="1"/>
    <col min="11537" max="11537" width="5.5703125" style="9" customWidth="1"/>
    <col min="11538" max="11542" width="4.5703125" style="9" customWidth="1"/>
    <col min="11543" max="11543" width="7.140625" style="9" customWidth="1"/>
    <col min="11544" max="11544" width="13.28515625" style="9" customWidth="1"/>
    <col min="11545" max="11547" width="4.42578125" style="9" customWidth="1"/>
    <col min="11548" max="11553" width="4.28515625" style="9" customWidth="1"/>
    <col min="11554" max="11554" width="7.42578125" style="9" customWidth="1"/>
    <col min="11555" max="11555" width="11.42578125" style="9" customWidth="1"/>
    <col min="11556" max="11558" width="4.28515625" style="9" customWidth="1"/>
    <col min="11559" max="11560" width="5.5703125" style="9" customWidth="1"/>
    <col min="11561" max="11571" width="4.28515625" style="9" customWidth="1"/>
    <col min="11572" max="11572" width="7.140625" style="9" customWidth="1"/>
    <col min="11573" max="11573" width="12.140625" style="9" customWidth="1"/>
    <col min="11574" max="11585" width="4.140625" style="9" customWidth="1"/>
    <col min="11586" max="11586" width="5.5703125" style="9" customWidth="1"/>
    <col min="11587" max="11587" width="11" style="9" customWidth="1"/>
    <col min="11588" max="11600" width="4.140625" style="9" customWidth="1"/>
    <col min="11601" max="11601" width="10.7109375" style="9" customWidth="1"/>
    <col min="11602" max="11605" width="4.140625" style="9" customWidth="1"/>
    <col min="11606" max="11606" width="5.42578125" style="9" customWidth="1"/>
    <col min="11607" max="11607" width="6.140625" style="9" customWidth="1"/>
    <col min="11608" max="11613" width="6.7109375" style="9" customWidth="1"/>
    <col min="11614" max="11614" width="10.28515625" style="9" customWidth="1"/>
    <col min="11615" max="11616" width="11.42578125" style="9"/>
    <col min="11617" max="11618" width="5.28515625" style="9" customWidth="1"/>
    <col min="11619" max="11771" width="11.42578125" style="9"/>
    <col min="11772" max="11772" width="5.42578125" style="9" customWidth="1"/>
    <col min="11773" max="11773" width="23" style="9" customWidth="1"/>
    <col min="11774" max="11774" width="13.85546875" style="9" customWidth="1"/>
    <col min="11775" max="11776" width="10.42578125" style="9" customWidth="1"/>
    <col min="11777" max="11777" width="16.85546875" style="9" customWidth="1"/>
    <col min="11778" max="11778" width="10.42578125" style="9" customWidth="1"/>
    <col min="11779" max="11779" width="4.7109375" style="9" customWidth="1"/>
    <col min="11780" max="11784" width="5.28515625" style="9" customWidth="1"/>
    <col min="11785" max="11787" width="5.140625" style="9" customWidth="1"/>
    <col min="11788" max="11788" width="7.42578125" style="9" customWidth="1"/>
    <col min="11789" max="11789" width="5.140625" style="9" customWidth="1"/>
    <col min="11790" max="11792" width="4.5703125" style="9" customWidth="1"/>
    <col min="11793" max="11793" width="5.5703125" style="9" customWidth="1"/>
    <col min="11794" max="11798" width="4.5703125" style="9" customWidth="1"/>
    <col min="11799" max="11799" width="7.140625" style="9" customWidth="1"/>
    <col min="11800" max="11800" width="13.28515625" style="9" customWidth="1"/>
    <col min="11801" max="11803" width="4.42578125" style="9" customWidth="1"/>
    <col min="11804" max="11809" width="4.28515625" style="9" customWidth="1"/>
    <col min="11810" max="11810" width="7.42578125" style="9" customWidth="1"/>
    <col min="11811" max="11811" width="11.42578125" style="9" customWidth="1"/>
    <col min="11812" max="11814" width="4.28515625" style="9" customWidth="1"/>
    <col min="11815" max="11816" width="5.5703125" style="9" customWidth="1"/>
    <col min="11817" max="11827" width="4.28515625" style="9" customWidth="1"/>
    <col min="11828" max="11828" width="7.140625" style="9" customWidth="1"/>
    <col min="11829" max="11829" width="12.140625" style="9" customWidth="1"/>
    <col min="11830" max="11841" width="4.140625" style="9" customWidth="1"/>
    <col min="11842" max="11842" width="5.5703125" style="9" customWidth="1"/>
    <col min="11843" max="11843" width="11" style="9" customWidth="1"/>
    <col min="11844" max="11856" width="4.140625" style="9" customWidth="1"/>
    <col min="11857" max="11857" width="10.7109375" style="9" customWidth="1"/>
    <col min="11858" max="11861" width="4.140625" style="9" customWidth="1"/>
    <col min="11862" max="11862" width="5.42578125" style="9" customWidth="1"/>
    <col min="11863" max="11863" width="6.140625" style="9" customWidth="1"/>
    <col min="11864" max="11869" width="6.7109375" style="9" customWidth="1"/>
    <col min="11870" max="11870" width="10.28515625" style="9" customWidth="1"/>
    <col min="11871" max="11872" width="11.42578125" style="9"/>
    <col min="11873" max="11874" width="5.28515625" style="9" customWidth="1"/>
    <col min="11875" max="12027" width="11.42578125" style="9"/>
    <col min="12028" max="12028" width="5.42578125" style="9" customWidth="1"/>
    <col min="12029" max="12029" width="23" style="9" customWidth="1"/>
    <col min="12030" max="12030" width="13.85546875" style="9" customWidth="1"/>
    <col min="12031" max="12032" width="10.42578125" style="9" customWidth="1"/>
    <col min="12033" max="12033" width="16.85546875" style="9" customWidth="1"/>
    <col min="12034" max="12034" width="10.42578125" style="9" customWidth="1"/>
    <col min="12035" max="12035" width="4.7109375" style="9" customWidth="1"/>
    <col min="12036" max="12040" width="5.28515625" style="9" customWidth="1"/>
    <col min="12041" max="12043" width="5.140625" style="9" customWidth="1"/>
    <col min="12044" max="12044" width="7.42578125" style="9" customWidth="1"/>
    <col min="12045" max="12045" width="5.140625" style="9" customWidth="1"/>
    <col min="12046" max="12048" width="4.5703125" style="9" customWidth="1"/>
    <col min="12049" max="12049" width="5.5703125" style="9" customWidth="1"/>
    <col min="12050" max="12054" width="4.5703125" style="9" customWidth="1"/>
    <col min="12055" max="12055" width="7.140625" style="9" customWidth="1"/>
    <col min="12056" max="12056" width="13.28515625" style="9" customWidth="1"/>
    <col min="12057" max="12059" width="4.42578125" style="9" customWidth="1"/>
    <col min="12060" max="12065" width="4.28515625" style="9" customWidth="1"/>
    <col min="12066" max="12066" width="7.42578125" style="9" customWidth="1"/>
    <col min="12067" max="12067" width="11.42578125" style="9" customWidth="1"/>
    <col min="12068" max="12070" width="4.28515625" style="9" customWidth="1"/>
    <col min="12071" max="12072" width="5.5703125" style="9" customWidth="1"/>
    <col min="12073" max="12083" width="4.28515625" style="9" customWidth="1"/>
    <col min="12084" max="12084" width="7.140625" style="9" customWidth="1"/>
    <col min="12085" max="12085" width="12.140625" style="9" customWidth="1"/>
    <col min="12086" max="12097" width="4.140625" style="9" customWidth="1"/>
    <col min="12098" max="12098" width="5.5703125" style="9" customWidth="1"/>
    <col min="12099" max="12099" width="11" style="9" customWidth="1"/>
    <col min="12100" max="12112" width="4.140625" style="9" customWidth="1"/>
    <col min="12113" max="12113" width="10.7109375" style="9" customWidth="1"/>
    <col min="12114" max="12117" width="4.140625" style="9" customWidth="1"/>
    <col min="12118" max="12118" width="5.42578125" style="9" customWidth="1"/>
    <col min="12119" max="12119" width="6.140625" style="9" customWidth="1"/>
    <col min="12120" max="12125" width="6.7109375" style="9" customWidth="1"/>
    <col min="12126" max="12126" width="10.28515625" style="9" customWidth="1"/>
    <col min="12127" max="12128" width="11.42578125" style="9"/>
    <col min="12129" max="12130" width="5.28515625" style="9" customWidth="1"/>
    <col min="12131" max="12283" width="11.42578125" style="9"/>
    <col min="12284" max="12284" width="5.42578125" style="9" customWidth="1"/>
    <col min="12285" max="12285" width="23" style="9" customWidth="1"/>
    <col min="12286" max="12286" width="13.85546875" style="9" customWidth="1"/>
    <col min="12287" max="12288" width="10.42578125" style="9" customWidth="1"/>
    <col min="12289" max="12289" width="16.85546875" style="9" customWidth="1"/>
    <col min="12290" max="12290" width="10.42578125" style="9" customWidth="1"/>
    <col min="12291" max="12291" width="4.7109375" style="9" customWidth="1"/>
    <col min="12292" max="12296" width="5.28515625" style="9" customWidth="1"/>
    <col min="12297" max="12299" width="5.140625" style="9" customWidth="1"/>
    <col min="12300" max="12300" width="7.42578125" style="9" customWidth="1"/>
    <col min="12301" max="12301" width="5.140625" style="9" customWidth="1"/>
    <col min="12302" max="12304" width="4.5703125" style="9" customWidth="1"/>
    <col min="12305" max="12305" width="5.5703125" style="9" customWidth="1"/>
    <col min="12306" max="12310" width="4.5703125" style="9" customWidth="1"/>
    <col min="12311" max="12311" width="7.140625" style="9" customWidth="1"/>
    <col min="12312" max="12312" width="13.28515625" style="9" customWidth="1"/>
    <col min="12313" max="12315" width="4.42578125" style="9" customWidth="1"/>
    <col min="12316" max="12321" width="4.28515625" style="9" customWidth="1"/>
    <col min="12322" max="12322" width="7.42578125" style="9" customWidth="1"/>
    <col min="12323" max="12323" width="11.42578125" style="9" customWidth="1"/>
    <col min="12324" max="12326" width="4.28515625" style="9" customWidth="1"/>
    <col min="12327" max="12328" width="5.5703125" style="9" customWidth="1"/>
    <col min="12329" max="12339" width="4.28515625" style="9" customWidth="1"/>
    <col min="12340" max="12340" width="7.140625" style="9" customWidth="1"/>
    <col min="12341" max="12341" width="12.140625" style="9" customWidth="1"/>
    <col min="12342" max="12353" width="4.140625" style="9" customWidth="1"/>
    <col min="12354" max="12354" width="5.5703125" style="9" customWidth="1"/>
    <col min="12355" max="12355" width="11" style="9" customWidth="1"/>
    <col min="12356" max="12368" width="4.140625" style="9" customWidth="1"/>
    <col min="12369" max="12369" width="10.7109375" style="9" customWidth="1"/>
    <col min="12370" max="12373" width="4.140625" style="9" customWidth="1"/>
    <col min="12374" max="12374" width="5.42578125" style="9" customWidth="1"/>
    <col min="12375" max="12375" width="6.140625" style="9" customWidth="1"/>
    <col min="12376" max="12381" width="6.7109375" style="9" customWidth="1"/>
    <col min="12382" max="12382" width="10.28515625" style="9" customWidth="1"/>
    <col min="12383" max="12384" width="11.42578125" style="9"/>
    <col min="12385" max="12386" width="5.28515625" style="9" customWidth="1"/>
    <col min="12387" max="12539" width="11.42578125" style="9"/>
    <col min="12540" max="12540" width="5.42578125" style="9" customWidth="1"/>
    <col min="12541" max="12541" width="23" style="9" customWidth="1"/>
    <col min="12542" max="12542" width="13.85546875" style="9" customWidth="1"/>
    <col min="12543" max="12544" width="10.42578125" style="9" customWidth="1"/>
    <col min="12545" max="12545" width="16.85546875" style="9" customWidth="1"/>
    <col min="12546" max="12546" width="10.42578125" style="9" customWidth="1"/>
    <col min="12547" max="12547" width="4.7109375" style="9" customWidth="1"/>
    <col min="12548" max="12552" width="5.28515625" style="9" customWidth="1"/>
    <col min="12553" max="12555" width="5.140625" style="9" customWidth="1"/>
    <col min="12556" max="12556" width="7.42578125" style="9" customWidth="1"/>
    <col min="12557" max="12557" width="5.140625" style="9" customWidth="1"/>
    <col min="12558" max="12560" width="4.5703125" style="9" customWidth="1"/>
    <col min="12561" max="12561" width="5.5703125" style="9" customWidth="1"/>
    <col min="12562" max="12566" width="4.5703125" style="9" customWidth="1"/>
    <col min="12567" max="12567" width="7.140625" style="9" customWidth="1"/>
    <col min="12568" max="12568" width="13.28515625" style="9" customWidth="1"/>
    <col min="12569" max="12571" width="4.42578125" style="9" customWidth="1"/>
    <col min="12572" max="12577" width="4.28515625" style="9" customWidth="1"/>
    <col min="12578" max="12578" width="7.42578125" style="9" customWidth="1"/>
    <col min="12579" max="12579" width="11.42578125" style="9" customWidth="1"/>
    <col min="12580" max="12582" width="4.28515625" style="9" customWidth="1"/>
    <col min="12583" max="12584" width="5.5703125" style="9" customWidth="1"/>
    <col min="12585" max="12595" width="4.28515625" style="9" customWidth="1"/>
    <col min="12596" max="12596" width="7.140625" style="9" customWidth="1"/>
    <col min="12597" max="12597" width="12.140625" style="9" customWidth="1"/>
    <col min="12598" max="12609" width="4.140625" style="9" customWidth="1"/>
    <col min="12610" max="12610" width="5.5703125" style="9" customWidth="1"/>
    <col min="12611" max="12611" width="11" style="9" customWidth="1"/>
    <col min="12612" max="12624" width="4.140625" style="9" customWidth="1"/>
    <col min="12625" max="12625" width="10.7109375" style="9" customWidth="1"/>
    <col min="12626" max="12629" width="4.140625" style="9" customWidth="1"/>
    <col min="12630" max="12630" width="5.42578125" style="9" customWidth="1"/>
    <col min="12631" max="12631" width="6.140625" style="9" customWidth="1"/>
    <col min="12632" max="12637" width="6.7109375" style="9" customWidth="1"/>
    <col min="12638" max="12638" width="10.28515625" style="9" customWidth="1"/>
    <col min="12639" max="12640" width="11.42578125" style="9"/>
    <col min="12641" max="12642" width="5.28515625" style="9" customWidth="1"/>
    <col min="12643" max="12795" width="11.42578125" style="9"/>
    <col min="12796" max="12796" width="5.42578125" style="9" customWidth="1"/>
    <col min="12797" max="12797" width="23" style="9" customWidth="1"/>
    <col min="12798" max="12798" width="13.85546875" style="9" customWidth="1"/>
    <col min="12799" max="12800" width="10.42578125" style="9" customWidth="1"/>
    <col min="12801" max="12801" width="16.85546875" style="9" customWidth="1"/>
    <col min="12802" max="12802" width="10.42578125" style="9" customWidth="1"/>
    <col min="12803" max="12803" width="4.7109375" style="9" customWidth="1"/>
    <col min="12804" max="12808" width="5.28515625" style="9" customWidth="1"/>
    <col min="12809" max="12811" width="5.140625" style="9" customWidth="1"/>
    <col min="12812" max="12812" width="7.42578125" style="9" customWidth="1"/>
    <col min="12813" max="12813" width="5.140625" style="9" customWidth="1"/>
    <col min="12814" max="12816" width="4.5703125" style="9" customWidth="1"/>
    <col min="12817" max="12817" width="5.5703125" style="9" customWidth="1"/>
    <col min="12818" max="12822" width="4.5703125" style="9" customWidth="1"/>
    <col min="12823" max="12823" width="7.140625" style="9" customWidth="1"/>
    <col min="12824" max="12824" width="13.28515625" style="9" customWidth="1"/>
    <col min="12825" max="12827" width="4.42578125" style="9" customWidth="1"/>
    <col min="12828" max="12833" width="4.28515625" style="9" customWidth="1"/>
    <col min="12834" max="12834" width="7.42578125" style="9" customWidth="1"/>
    <col min="12835" max="12835" width="11.42578125" style="9" customWidth="1"/>
    <col min="12836" max="12838" width="4.28515625" style="9" customWidth="1"/>
    <col min="12839" max="12840" width="5.5703125" style="9" customWidth="1"/>
    <col min="12841" max="12851" width="4.28515625" style="9" customWidth="1"/>
    <col min="12852" max="12852" width="7.140625" style="9" customWidth="1"/>
    <col min="12853" max="12853" width="12.140625" style="9" customWidth="1"/>
    <col min="12854" max="12865" width="4.140625" style="9" customWidth="1"/>
    <col min="12866" max="12866" width="5.5703125" style="9" customWidth="1"/>
    <col min="12867" max="12867" width="11" style="9" customWidth="1"/>
    <col min="12868" max="12880" width="4.140625" style="9" customWidth="1"/>
    <col min="12881" max="12881" width="10.7109375" style="9" customWidth="1"/>
    <col min="12882" max="12885" width="4.140625" style="9" customWidth="1"/>
    <col min="12886" max="12886" width="5.42578125" style="9" customWidth="1"/>
    <col min="12887" max="12887" width="6.140625" style="9" customWidth="1"/>
    <col min="12888" max="12893" width="6.7109375" style="9" customWidth="1"/>
    <col min="12894" max="12894" width="10.28515625" style="9" customWidth="1"/>
    <col min="12895" max="12896" width="11.42578125" style="9"/>
    <col min="12897" max="12898" width="5.28515625" style="9" customWidth="1"/>
    <col min="12899" max="13051" width="11.42578125" style="9"/>
    <col min="13052" max="13052" width="5.42578125" style="9" customWidth="1"/>
    <col min="13053" max="13053" width="23" style="9" customWidth="1"/>
    <col min="13054" max="13054" width="13.85546875" style="9" customWidth="1"/>
    <col min="13055" max="13056" width="10.42578125" style="9" customWidth="1"/>
    <col min="13057" max="13057" width="16.85546875" style="9" customWidth="1"/>
    <col min="13058" max="13058" width="10.42578125" style="9" customWidth="1"/>
    <col min="13059" max="13059" width="4.7109375" style="9" customWidth="1"/>
    <col min="13060" max="13064" width="5.28515625" style="9" customWidth="1"/>
    <col min="13065" max="13067" width="5.140625" style="9" customWidth="1"/>
    <col min="13068" max="13068" width="7.42578125" style="9" customWidth="1"/>
    <col min="13069" max="13069" width="5.140625" style="9" customWidth="1"/>
    <col min="13070" max="13072" width="4.5703125" style="9" customWidth="1"/>
    <col min="13073" max="13073" width="5.5703125" style="9" customWidth="1"/>
    <col min="13074" max="13078" width="4.5703125" style="9" customWidth="1"/>
    <col min="13079" max="13079" width="7.140625" style="9" customWidth="1"/>
    <col min="13080" max="13080" width="13.28515625" style="9" customWidth="1"/>
    <col min="13081" max="13083" width="4.42578125" style="9" customWidth="1"/>
    <col min="13084" max="13089" width="4.28515625" style="9" customWidth="1"/>
    <col min="13090" max="13090" width="7.42578125" style="9" customWidth="1"/>
    <col min="13091" max="13091" width="11.42578125" style="9" customWidth="1"/>
    <col min="13092" max="13094" width="4.28515625" style="9" customWidth="1"/>
    <col min="13095" max="13096" width="5.5703125" style="9" customWidth="1"/>
    <col min="13097" max="13107" width="4.28515625" style="9" customWidth="1"/>
    <col min="13108" max="13108" width="7.140625" style="9" customWidth="1"/>
    <col min="13109" max="13109" width="12.140625" style="9" customWidth="1"/>
    <col min="13110" max="13121" width="4.140625" style="9" customWidth="1"/>
    <col min="13122" max="13122" width="5.5703125" style="9" customWidth="1"/>
    <col min="13123" max="13123" width="11" style="9" customWidth="1"/>
    <col min="13124" max="13136" width="4.140625" style="9" customWidth="1"/>
    <col min="13137" max="13137" width="10.7109375" style="9" customWidth="1"/>
    <col min="13138" max="13141" width="4.140625" style="9" customWidth="1"/>
    <col min="13142" max="13142" width="5.42578125" style="9" customWidth="1"/>
    <col min="13143" max="13143" width="6.140625" style="9" customWidth="1"/>
    <col min="13144" max="13149" width="6.7109375" style="9" customWidth="1"/>
    <col min="13150" max="13150" width="10.28515625" style="9" customWidth="1"/>
    <col min="13151" max="13152" width="11.42578125" style="9"/>
    <col min="13153" max="13154" width="5.28515625" style="9" customWidth="1"/>
    <col min="13155" max="13307" width="11.42578125" style="9"/>
    <col min="13308" max="13308" width="5.42578125" style="9" customWidth="1"/>
    <col min="13309" max="13309" width="23" style="9" customWidth="1"/>
    <col min="13310" max="13310" width="13.85546875" style="9" customWidth="1"/>
    <col min="13311" max="13312" width="10.42578125" style="9" customWidth="1"/>
    <col min="13313" max="13313" width="16.85546875" style="9" customWidth="1"/>
    <col min="13314" max="13314" width="10.42578125" style="9" customWidth="1"/>
    <col min="13315" max="13315" width="4.7109375" style="9" customWidth="1"/>
    <col min="13316" max="13320" width="5.28515625" style="9" customWidth="1"/>
    <col min="13321" max="13323" width="5.140625" style="9" customWidth="1"/>
    <col min="13324" max="13324" width="7.42578125" style="9" customWidth="1"/>
    <col min="13325" max="13325" width="5.140625" style="9" customWidth="1"/>
    <col min="13326" max="13328" width="4.5703125" style="9" customWidth="1"/>
    <col min="13329" max="13329" width="5.5703125" style="9" customWidth="1"/>
    <col min="13330" max="13334" width="4.5703125" style="9" customWidth="1"/>
    <col min="13335" max="13335" width="7.140625" style="9" customWidth="1"/>
    <col min="13336" max="13336" width="13.28515625" style="9" customWidth="1"/>
    <col min="13337" max="13339" width="4.42578125" style="9" customWidth="1"/>
    <col min="13340" max="13345" width="4.28515625" style="9" customWidth="1"/>
    <col min="13346" max="13346" width="7.42578125" style="9" customWidth="1"/>
    <col min="13347" max="13347" width="11.42578125" style="9" customWidth="1"/>
    <col min="13348" max="13350" width="4.28515625" style="9" customWidth="1"/>
    <col min="13351" max="13352" width="5.5703125" style="9" customWidth="1"/>
    <col min="13353" max="13363" width="4.28515625" style="9" customWidth="1"/>
    <col min="13364" max="13364" width="7.140625" style="9" customWidth="1"/>
    <col min="13365" max="13365" width="12.140625" style="9" customWidth="1"/>
    <col min="13366" max="13377" width="4.140625" style="9" customWidth="1"/>
    <col min="13378" max="13378" width="5.5703125" style="9" customWidth="1"/>
    <col min="13379" max="13379" width="11" style="9" customWidth="1"/>
    <col min="13380" max="13392" width="4.140625" style="9" customWidth="1"/>
    <col min="13393" max="13393" width="10.7109375" style="9" customWidth="1"/>
    <col min="13394" max="13397" width="4.140625" style="9" customWidth="1"/>
    <col min="13398" max="13398" width="5.42578125" style="9" customWidth="1"/>
    <col min="13399" max="13399" width="6.140625" style="9" customWidth="1"/>
    <col min="13400" max="13405" width="6.7109375" style="9" customWidth="1"/>
    <col min="13406" max="13406" width="10.28515625" style="9" customWidth="1"/>
    <col min="13407" max="13408" width="11.42578125" style="9"/>
    <col min="13409" max="13410" width="5.28515625" style="9" customWidth="1"/>
    <col min="13411" max="13563" width="11.42578125" style="9"/>
    <col min="13564" max="13564" width="5.42578125" style="9" customWidth="1"/>
    <col min="13565" max="13565" width="23" style="9" customWidth="1"/>
    <col min="13566" max="13566" width="13.85546875" style="9" customWidth="1"/>
    <col min="13567" max="13568" width="10.42578125" style="9" customWidth="1"/>
    <col min="13569" max="13569" width="16.85546875" style="9" customWidth="1"/>
    <col min="13570" max="13570" width="10.42578125" style="9" customWidth="1"/>
    <col min="13571" max="13571" width="4.7109375" style="9" customWidth="1"/>
    <col min="13572" max="13576" width="5.28515625" style="9" customWidth="1"/>
    <col min="13577" max="13579" width="5.140625" style="9" customWidth="1"/>
    <col min="13580" max="13580" width="7.42578125" style="9" customWidth="1"/>
    <col min="13581" max="13581" width="5.140625" style="9" customWidth="1"/>
    <col min="13582" max="13584" width="4.5703125" style="9" customWidth="1"/>
    <col min="13585" max="13585" width="5.5703125" style="9" customWidth="1"/>
    <col min="13586" max="13590" width="4.5703125" style="9" customWidth="1"/>
    <col min="13591" max="13591" width="7.140625" style="9" customWidth="1"/>
    <col min="13592" max="13592" width="13.28515625" style="9" customWidth="1"/>
    <col min="13593" max="13595" width="4.42578125" style="9" customWidth="1"/>
    <col min="13596" max="13601" width="4.28515625" style="9" customWidth="1"/>
    <col min="13602" max="13602" width="7.42578125" style="9" customWidth="1"/>
    <col min="13603" max="13603" width="11.42578125" style="9" customWidth="1"/>
    <col min="13604" max="13606" width="4.28515625" style="9" customWidth="1"/>
    <col min="13607" max="13608" width="5.5703125" style="9" customWidth="1"/>
    <col min="13609" max="13619" width="4.28515625" style="9" customWidth="1"/>
    <col min="13620" max="13620" width="7.140625" style="9" customWidth="1"/>
    <col min="13621" max="13621" width="12.140625" style="9" customWidth="1"/>
    <col min="13622" max="13633" width="4.140625" style="9" customWidth="1"/>
    <col min="13634" max="13634" width="5.5703125" style="9" customWidth="1"/>
    <col min="13635" max="13635" width="11" style="9" customWidth="1"/>
    <col min="13636" max="13648" width="4.140625" style="9" customWidth="1"/>
    <col min="13649" max="13649" width="10.7109375" style="9" customWidth="1"/>
    <col min="13650" max="13653" width="4.140625" style="9" customWidth="1"/>
    <col min="13654" max="13654" width="5.42578125" style="9" customWidth="1"/>
    <col min="13655" max="13655" width="6.140625" style="9" customWidth="1"/>
    <col min="13656" max="13661" width="6.7109375" style="9" customWidth="1"/>
    <col min="13662" max="13662" width="10.28515625" style="9" customWidth="1"/>
    <col min="13663" max="13664" width="11.42578125" style="9"/>
    <col min="13665" max="13666" width="5.28515625" style="9" customWidth="1"/>
    <col min="13667" max="13819" width="11.42578125" style="9"/>
    <col min="13820" max="13820" width="5.42578125" style="9" customWidth="1"/>
    <col min="13821" max="13821" width="23" style="9" customWidth="1"/>
    <col min="13822" max="13822" width="13.85546875" style="9" customWidth="1"/>
    <col min="13823" max="13824" width="10.42578125" style="9" customWidth="1"/>
    <col min="13825" max="13825" width="16.85546875" style="9" customWidth="1"/>
    <col min="13826" max="13826" width="10.42578125" style="9" customWidth="1"/>
    <col min="13827" max="13827" width="4.7109375" style="9" customWidth="1"/>
    <col min="13828" max="13832" width="5.28515625" style="9" customWidth="1"/>
    <col min="13833" max="13835" width="5.140625" style="9" customWidth="1"/>
    <col min="13836" max="13836" width="7.42578125" style="9" customWidth="1"/>
    <col min="13837" max="13837" width="5.140625" style="9" customWidth="1"/>
    <col min="13838" max="13840" width="4.5703125" style="9" customWidth="1"/>
    <col min="13841" max="13841" width="5.5703125" style="9" customWidth="1"/>
    <col min="13842" max="13846" width="4.5703125" style="9" customWidth="1"/>
    <col min="13847" max="13847" width="7.140625" style="9" customWidth="1"/>
    <col min="13848" max="13848" width="13.28515625" style="9" customWidth="1"/>
    <col min="13849" max="13851" width="4.42578125" style="9" customWidth="1"/>
    <col min="13852" max="13857" width="4.28515625" style="9" customWidth="1"/>
    <col min="13858" max="13858" width="7.42578125" style="9" customWidth="1"/>
    <col min="13859" max="13859" width="11.42578125" style="9" customWidth="1"/>
    <col min="13860" max="13862" width="4.28515625" style="9" customWidth="1"/>
    <col min="13863" max="13864" width="5.5703125" style="9" customWidth="1"/>
    <col min="13865" max="13875" width="4.28515625" style="9" customWidth="1"/>
    <col min="13876" max="13876" width="7.140625" style="9" customWidth="1"/>
    <col min="13877" max="13877" width="12.140625" style="9" customWidth="1"/>
    <col min="13878" max="13889" width="4.140625" style="9" customWidth="1"/>
    <col min="13890" max="13890" width="5.5703125" style="9" customWidth="1"/>
    <col min="13891" max="13891" width="11" style="9" customWidth="1"/>
    <col min="13892" max="13904" width="4.140625" style="9" customWidth="1"/>
    <col min="13905" max="13905" width="10.7109375" style="9" customWidth="1"/>
    <col min="13906" max="13909" width="4.140625" style="9" customWidth="1"/>
    <col min="13910" max="13910" width="5.42578125" style="9" customWidth="1"/>
    <col min="13911" max="13911" width="6.140625" style="9" customWidth="1"/>
    <col min="13912" max="13917" width="6.7109375" style="9" customWidth="1"/>
    <col min="13918" max="13918" width="10.28515625" style="9" customWidth="1"/>
    <col min="13919" max="13920" width="11.42578125" style="9"/>
    <col min="13921" max="13922" width="5.28515625" style="9" customWidth="1"/>
    <col min="13923" max="14075" width="11.42578125" style="9"/>
    <col min="14076" max="14076" width="5.42578125" style="9" customWidth="1"/>
    <col min="14077" max="14077" width="23" style="9" customWidth="1"/>
    <col min="14078" max="14078" width="13.85546875" style="9" customWidth="1"/>
    <col min="14079" max="14080" width="10.42578125" style="9" customWidth="1"/>
    <col min="14081" max="14081" width="16.85546875" style="9" customWidth="1"/>
    <col min="14082" max="14082" width="10.42578125" style="9" customWidth="1"/>
    <col min="14083" max="14083" width="4.7109375" style="9" customWidth="1"/>
    <col min="14084" max="14088" width="5.28515625" style="9" customWidth="1"/>
    <col min="14089" max="14091" width="5.140625" style="9" customWidth="1"/>
    <col min="14092" max="14092" width="7.42578125" style="9" customWidth="1"/>
    <col min="14093" max="14093" width="5.140625" style="9" customWidth="1"/>
    <col min="14094" max="14096" width="4.5703125" style="9" customWidth="1"/>
    <col min="14097" max="14097" width="5.5703125" style="9" customWidth="1"/>
    <col min="14098" max="14102" width="4.5703125" style="9" customWidth="1"/>
    <col min="14103" max="14103" width="7.140625" style="9" customWidth="1"/>
    <col min="14104" max="14104" width="13.28515625" style="9" customWidth="1"/>
    <col min="14105" max="14107" width="4.42578125" style="9" customWidth="1"/>
    <col min="14108" max="14113" width="4.28515625" style="9" customWidth="1"/>
    <col min="14114" max="14114" width="7.42578125" style="9" customWidth="1"/>
    <col min="14115" max="14115" width="11.42578125" style="9" customWidth="1"/>
    <col min="14116" max="14118" width="4.28515625" style="9" customWidth="1"/>
    <col min="14119" max="14120" width="5.5703125" style="9" customWidth="1"/>
    <col min="14121" max="14131" width="4.28515625" style="9" customWidth="1"/>
    <col min="14132" max="14132" width="7.140625" style="9" customWidth="1"/>
    <col min="14133" max="14133" width="12.140625" style="9" customWidth="1"/>
    <col min="14134" max="14145" width="4.140625" style="9" customWidth="1"/>
    <col min="14146" max="14146" width="5.5703125" style="9" customWidth="1"/>
    <col min="14147" max="14147" width="11" style="9" customWidth="1"/>
    <col min="14148" max="14160" width="4.140625" style="9" customWidth="1"/>
    <col min="14161" max="14161" width="10.7109375" style="9" customWidth="1"/>
    <col min="14162" max="14165" width="4.140625" style="9" customWidth="1"/>
    <col min="14166" max="14166" width="5.42578125" style="9" customWidth="1"/>
    <col min="14167" max="14167" width="6.140625" style="9" customWidth="1"/>
    <col min="14168" max="14173" width="6.7109375" style="9" customWidth="1"/>
    <col min="14174" max="14174" width="10.28515625" style="9" customWidth="1"/>
    <col min="14175" max="14176" width="11.42578125" style="9"/>
    <col min="14177" max="14178" width="5.28515625" style="9" customWidth="1"/>
    <col min="14179" max="14331" width="11.42578125" style="9"/>
    <col min="14332" max="14332" width="5.42578125" style="9" customWidth="1"/>
    <col min="14333" max="14333" width="23" style="9" customWidth="1"/>
    <col min="14334" max="14334" width="13.85546875" style="9" customWidth="1"/>
    <col min="14335" max="14336" width="10.42578125" style="9" customWidth="1"/>
    <col min="14337" max="14337" width="16.85546875" style="9" customWidth="1"/>
    <col min="14338" max="14338" width="10.42578125" style="9" customWidth="1"/>
    <col min="14339" max="14339" width="4.7109375" style="9" customWidth="1"/>
    <col min="14340" max="14344" width="5.28515625" style="9" customWidth="1"/>
    <col min="14345" max="14347" width="5.140625" style="9" customWidth="1"/>
    <col min="14348" max="14348" width="7.42578125" style="9" customWidth="1"/>
    <col min="14349" max="14349" width="5.140625" style="9" customWidth="1"/>
    <col min="14350" max="14352" width="4.5703125" style="9" customWidth="1"/>
    <col min="14353" max="14353" width="5.5703125" style="9" customWidth="1"/>
    <col min="14354" max="14358" width="4.5703125" style="9" customWidth="1"/>
    <col min="14359" max="14359" width="7.140625" style="9" customWidth="1"/>
    <col min="14360" max="14360" width="13.28515625" style="9" customWidth="1"/>
    <col min="14361" max="14363" width="4.42578125" style="9" customWidth="1"/>
    <col min="14364" max="14369" width="4.28515625" style="9" customWidth="1"/>
    <col min="14370" max="14370" width="7.42578125" style="9" customWidth="1"/>
    <col min="14371" max="14371" width="11.42578125" style="9" customWidth="1"/>
    <col min="14372" max="14374" width="4.28515625" style="9" customWidth="1"/>
    <col min="14375" max="14376" width="5.5703125" style="9" customWidth="1"/>
    <col min="14377" max="14387" width="4.28515625" style="9" customWidth="1"/>
    <col min="14388" max="14388" width="7.140625" style="9" customWidth="1"/>
    <col min="14389" max="14389" width="12.140625" style="9" customWidth="1"/>
    <col min="14390" max="14401" width="4.140625" style="9" customWidth="1"/>
    <col min="14402" max="14402" width="5.5703125" style="9" customWidth="1"/>
    <col min="14403" max="14403" width="11" style="9" customWidth="1"/>
    <col min="14404" max="14416" width="4.140625" style="9" customWidth="1"/>
    <col min="14417" max="14417" width="10.7109375" style="9" customWidth="1"/>
    <col min="14418" max="14421" width="4.140625" style="9" customWidth="1"/>
    <col min="14422" max="14422" width="5.42578125" style="9" customWidth="1"/>
    <col min="14423" max="14423" width="6.140625" style="9" customWidth="1"/>
    <col min="14424" max="14429" width="6.7109375" style="9" customWidth="1"/>
    <col min="14430" max="14430" width="10.28515625" style="9" customWidth="1"/>
    <col min="14431" max="14432" width="11.42578125" style="9"/>
    <col min="14433" max="14434" width="5.28515625" style="9" customWidth="1"/>
    <col min="14435" max="14587" width="11.42578125" style="9"/>
    <col min="14588" max="14588" width="5.42578125" style="9" customWidth="1"/>
    <col min="14589" max="14589" width="23" style="9" customWidth="1"/>
    <col min="14590" max="14590" width="13.85546875" style="9" customWidth="1"/>
    <col min="14591" max="14592" width="10.42578125" style="9" customWidth="1"/>
    <col min="14593" max="14593" width="16.85546875" style="9" customWidth="1"/>
    <col min="14594" max="14594" width="10.42578125" style="9" customWidth="1"/>
    <col min="14595" max="14595" width="4.7109375" style="9" customWidth="1"/>
    <col min="14596" max="14600" width="5.28515625" style="9" customWidth="1"/>
    <col min="14601" max="14603" width="5.140625" style="9" customWidth="1"/>
    <col min="14604" max="14604" width="7.42578125" style="9" customWidth="1"/>
    <col min="14605" max="14605" width="5.140625" style="9" customWidth="1"/>
    <col min="14606" max="14608" width="4.5703125" style="9" customWidth="1"/>
    <col min="14609" max="14609" width="5.5703125" style="9" customWidth="1"/>
    <col min="14610" max="14614" width="4.5703125" style="9" customWidth="1"/>
    <col min="14615" max="14615" width="7.140625" style="9" customWidth="1"/>
    <col min="14616" max="14616" width="13.28515625" style="9" customWidth="1"/>
    <col min="14617" max="14619" width="4.42578125" style="9" customWidth="1"/>
    <col min="14620" max="14625" width="4.28515625" style="9" customWidth="1"/>
    <col min="14626" max="14626" width="7.42578125" style="9" customWidth="1"/>
    <col min="14627" max="14627" width="11.42578125" style="9" customWidth="1"/>
    <col min="14628" max="14630" width="4.28515625" style="9" customWidth="1"/>
    <col min="14631" max="14632" width="5.5703125" style="9" customWidth="1"/>
    <col min="14633" max="14643" width="4.28515625" style="9" customWidth="1"/>
    <col min="14644" max="14644" width="7.140625" style="9" customWidth="1"/>
    <col min="14645" max="14645" width="12.140625" style="9" customWidth="1"/>
    <col min="14646" max="14657" width="4.140625" style="9" customWidth="1"/>
    <col min="14658" max="14658" width="5.5703125" style="9" customWidth="1"/>
    <col min="14659" max="14659" width="11" style="9" customWidth="1"/>
    <col min="14660" max="14672" width="4.140625" style="9" customWidth="1"/>
    <col min="14673" max="14673" width="10.7109375" style="9" customWidth="1"/>
    <col min="14674" max="14677" width="4.140625" style="9" customWidth="1"/>
    <col min="14678" max="14678" width="5.42578125" style="9" customWidth="1"/>
    <col min="14679" max="14679" width="6.140625" style="9" customWidth="1"/>
    <col min="14680" max="14685" width="6.7109375" style="9" customWidth="1"/>
    <col min="14686" max="14686" width="10.28515625" style="9" customWidth="1"/>
    <col min="14687" max="14688" width="11.42578125" style="9"/>
    <col min="14689" max="14690" width="5.28515625" style="9" customWidth="1"/>
    <col min="14691" max="14843" width="11.42578125" style="9"/>
    <col min="14844" max="14844" width="5.42578125" style="9" customWidth="1"/>
    <col min="14845" max="14845" width="23" style="9" customWidth="1"/>
    <col min="14846" max="14846" width="13.85546875" style="9" customWidth="1"/>
    <col min="14847" max="14848" width="10.42578125" style="9" customWidth="1"/>
    <col min="14849" max="14849" width="16.85546875" style="9" customWidth="1"/>
    <col min="14850" max="14850" width="10.42578125" style="9" customWidth="1"/>
    <col min="14851" max="14851" width="4.7109375" style="9" customWidth="1"/>
    <col min="14852" max="14856" width="5.28515625" style="9" customWidth="1"/>
    <col min="14857" max="14859" width="5.140625" style="9" customWidth="1"/>
    <col min="14860" max="14860" width="7.42578125" style="9" customWidth="1"/>
    <col min="14861" max="14861" width="5.140625" style="9" customWidth="1"/>
    <col min="14862" max="14864" width="4.5703125" style="9" customWidth="1"/>
    <col min="14865" max="14865" width="5.5703125" style="9" customWidth="1"/>
    <col min="14866" max="14870" width="4.5703125" style="9" customWidth="1"/>
    <col min="14871" max="14871" width="7.140625" style="9" customWidth="1"/>
    <col min="14872" max="14872" width="13.28515625" style="9" customWidth="1"/>
    <col min="14873" max="14875" width="4.42578125" style="9" customWidth="1"/>
    <col min="14876" max="14881" width="4.28515625" style="9" customWidth="1"/>
    <col min="14882" max="14882" width="7.42578125" style="9" customWidth="1"/>
    <col min="14883" max="14883" width="11.42578125" style="9" customWidth="1"/>
    <col min="14884" max="14886" width="4.28515625" style="9" customWidth="1"/>
    <col min="14887" max="14888" width="5.5703125" style="9" customWidth="1"/>
    <col min="14889" max="14899" width="4.28515625" style="9" customWidth="1"/>
    <col min="14900" max="14900" width="7.140625" style="9" customWidth="1"/>
    <col min="14901" max="14901" width="12.140625" style="9" customWidth="1"/>
    <col min="14902" max="14913" width="4.140625" style="9" customWidth="1"/>
    <col min="14914" max="14914" width="5.5703125" style="9" customWidth="1"/>
    <col min="14915" max="14915" width="11" style="9" customWidth="1"/>
    <col min="14916" max="14928" width="4.140625" style="9" customWidth="1"/>
    <col min="14929" max="14929" width="10.7109375" style="9" customWidth="1"/>
    <col min="14930" max="14933" width="4.140625" style="9" customWidth="1"/>
    <col min="14934" max="14934" width="5.42578125" style="9" customWidth="1"/>
    <col min="14935" max="14935" width="6.140625" style="9" customWidth="1"/>
    <col min="14936" max="14941" width="6.7109375" style="9" customWidth="1"/>
    <col min="14942" max="14942" width="10.28515625" style="9" customWidth="1"/>
    <col min="14943" max="14944" width="11.42578125" style="9"/>
    <col min="14945" max="14946" width="5.28515625" style="9" customWidth="1"/>
    <col min="14947" max="15099" width="11.42578125" style="9"/>
    <col min="15100" max="15100" width="5.42578125" style="9" customWidth="1"/>
    <col min="15101" max="15101" width="23" style="9" customWidth="1"/>
    <col min="15102" max="15102" width="13.85546875" style="9" customWidth="1"/>
    <col min="15103" max="15104" width="10.42578125" style="9" customWidth="1"/>
    <col min="15105" max="15105" width="16.85546875" style="9" customWidth="1"/>
    <col min="15106" max="15106" width="10.42578125" style="9" customWidth="1"/>
    <col min="15107" max="15107" width="4.7109375" style="9" customWidth="1"/>
    <col min="15108" max="15112" width="5.28515625" style="9" customWidth="1"/>
    <col min="15113" max="15115" width="5.140625" style="9" customWidth="1"/>
    <col min="15116" max="15116" width="7.42578125" style="9" customWidth="1"/>
    <col min="15117" max="15117" width="5.140625" style="9" customWidth="1"/>
    <col min="15118" max="15120" width="4.5703125" style="9" customWidth="1"/>
    <col min="15121" max="15121" width="5.5703125" style="9" customWidth="1"/>
    <col min="15122" max="15126" width="4.5703125" style="9" customWidth="1"/>
    <col min="15127" max="15127" width="7.140625" style="9" customWidth="1"/>
    <col min="15128" max="15128" width="13.28515625" style="9" customWidth="1"/>
    <col min="15129" max="15131" width="4.42578125" style="9" customWidth="1"/>
    <col min="15132" max="15137" width="4.28515625" style="9" customWidth="1"/>
    <col min="15138" max="15138" width="7.42578125" style="9" customWidth="1"/>
    <col min="15139" max="15139" width="11.42578125" style="9" customWidth="1"/>
    <col min="15140" max="15142" width="4.28515625" style="9" customWidth="1"/>
    <col min="15143" max="15144" width="5.5703125" style="9" customWidth="1"/>
    <col min="15145" max="15155" width="4.28515625" style="9" customWidth="1"/>
    <col min="15156" max="15156" width="7.140625" style="9" customWidth="1"/>
    <col min="15157" max="15157" width="12.140625" style="9" customWidth="1"/>
    <col min="15158" max="15169" width="4.140625" style="9" customWidth="1"/>
    <col min="15170" max="15170" width="5.5703125" style="9" customWidth="1"/>
    <col min="15171" max="15171" width="11" style="9" customWidth="1"/>
    <col min="15172" max="15184" width="4.140625" style="9" customWidth="1"/>
    <col min="15185" max="15185" width="10.7109375" style="9" customWidth="1"/>
    <col min="15186" max="15189" width="4.140625" style="9" customWidth="1"/>
    <col min="15190" max="15190" width="5.42578125" style="9" customWidth="1"/>
    <col min="15191" max="15191" width="6.140625" style="9" customWidth="1"/>
    <col min="15192" max="15197" width="6.7109375" style="9" customWidth="1"/>
    <col min="15198" max="15198" width="10.28515625" style="9" customWidth="1"/>
    <col min="15199" max="15200" width="11.42578125" style="9"/>
    <col min="15201" max="15202" width="5.28515625" style="9" customWidth="1"/>
    <col min="15203" max="15355" width="11.42578125" style="9"/>
    <col min="15356" max="15356" width="5.42578125" style="9" customWidth="1"/>
    <col min="15357" max="15357" width="23" style="9" customWidth="1"/>
    <col min="15358" max="15358" width="13.85546875" style="9" customWidth="1"/>
    <col min="15359" max="15360" width="10.42578125" style="9" customWidth="1"/>
    <col min="15361" max="15361" width="16.85546875" style="9" customWidth="1"/>
    <col min="15362" max="15362" width="10.42578125" style="9" customWidth="1"/>
    <col min="15363" max="15363" width="4.7109375" style="9" customWidth="1"/>
    <col min="15364" max="15368" width="5.28515625" style="9" customWidth="1"/>
    <col min="15369" max="15371" width="5.140625" style="9" customWidth="1"/>
    <col min="15372" max="15372" width="7.42578125" style="9" customWidth="1"/>
    <col min="15373" max="15373" width="5.140625" style="9" customWidth="1"/>
    <col min="15374" max="15376" width="4.5703125" style="9" customWidth="1"/>
    <col min="15377" max="15377" width="5.5703125" style="9" customWidth="1"/>
    <col min="15378" max="15382" width="4.5703125" style="9" customWidth="1"/>
    <col min="15383" max="15383" width="7.140625" style="9" customWidth="1"/>
    <col min="15384" max="15384" width="13.28515625" style="9" customWidth="1"/>
    <col min="15385" max="15387" width="4.42578125" style="9" customWidth="1"/>
    <col min="15388" max="15393" width="4.28515625" style="9" customWidth="1"/>
    <col min="15394" max="15394" width="7.42578125" style="9" customWidth="1"/>
    <col min="15395" max="15395" width="11.42578125" style="9" customWidth="1"/>
    <col min="15396" max="15398" width="4.28515625" style="9" customWidth="1"/>
    <col min="15399" max="15400" width="5.5703125" style="9" customWidth="1"/>
    <col min="15401" max="15411" width="4.28515625" style="9" customWidth="1"/>
    <col min="15412" max="15412" width="7.140625" style="9" customWidth="1"/>
    <col min="15413" max="15413" width="12.140625" style="9" customWidth="1"/>
    <col min="15414" max="15425" width="4.140625" style="9" customWidth="1"/>
    <col min="15426" max="15426" width="5.5703125" style="9" customWidth="1"/>
    <col min="15427" max="15427" width="11" style="9" customWidth="1"/>
    <col min="15428" max="15440" width="4.140625" style="9" customWidth="1"/>
    <col min="15441" max="15441" width="10.7109375" style="9" customWidth="1"/>
    <col min="15442" max="15445" width="4.140625" style="9" customWidth="1"/>
    <col min="15446" max="15446" width="5.42578125" style="9" customWidth="1"/>
    <col min="15447" max="15447" width="6.140625" style="9" customWidth="1"/>
    <col min="15448" max="15453" width="6.7109375" style="9" customWidth="1"/>
    <col min="15454" max="15454" width="10.28515625" style="9" customWidth="1"/>
    <col min="15455" max="15456" width="11.42578125" style="9"/>
    <col min="15457" max="15458" width="5.28515625" style="9" customWidth="1"/>
    <col min="15459" max="15611" width="11.42578125" style="9"/>
    <col min="15612" max="15612" width="5.42578125" style="9" customWidth="1"/>
    <col min="15613" max="15613" width="23" style="9" customWidth="1"/>
    <col min="15614" max="15614" width="13.85546875" style="9" customWidth="1"/>
    <col min="15615" max="15616" width="10.42578125" style="9" customWidth="1"/>
    <col min="15617" max="15617" width="16.85546875" style="9" customWidth="1"/>
    <col min="15618" max="15618" width="10.42578125" style="9" customWidth="1"/>
    <col min="15619" max="15619" width="4.7109375" style="9" customWidth="1"/>
    <col min="15620" max="15624" width="5.28515625" style="9" customWidth="1"/>
    <col min="15625" max="15627" width="5.140625" style="9" customWidth="1"/>
    <col min="15628" max="15628" width="7.42578125" style="9" customWidth="1"/>
    <col min="15629" max="15629" width="5.140625" style="9" customWidth="1"/>
    <col min="15630" max="15632" width="4.5703125" style="9" customWidth="1"/>
    <col min="15633" max="15633" width="5.5703125" style="9" customWidth="1"/>
    <col min="15634" max="15638" width="4.5703125" style="9" customWidth="1"/>
    <col min="15639" max="15639" width="7.140625" style="9" customWidth="1"/>
    <col min="15640" max="15640" width="13.28515625" style="9" customWidth="1"/>
    <col min="15641" max="15643" width="4.42578125" style="9" customWidth="1"/>
    <col min="15644" max="15649" width="4.28515625" style="9" customWidth="1"/>
    <col min="15650" max="15650" width="7.42578125" style="9" customWidth="1"/>
    <col min="15651" max="15651" width="11.42578125" style="9" customWidth="1"/>
    <col min="15652" max="15654" width="4.28515625" style="9" customWidth="1"/>
    <col min="15655" max="15656" width="5.5703125" style="9" customWidth="1"/>
    <col min="15657" max="15667" width="4.28515625" style="9" customWidth="1"/>
    <col min="15668" max="15668" width="7.140625" style="9" customWidth="1"/>
    <col min="15669" max="15669" width="12.140625" style="9" customWidth="1"/>
    <col min="15670" max="15681" width="4.140625" style="9" customWidth="1"/>
    <col min="15682" max="15682" width="5.5703125" style="9" customWidth="1"/>
    <col min="15683" max="15683" width="11" style="9" customWidth="1"/>
    <col min="15684" max="15696" width="4.140625" style="9" customWidth="1"/>
    <col min="15697" max="15697" width="10.7109375" style="9" customWidth="1"/>
    <col min="15698" max="15701" width="4.140625" style="9" customWidth="1"/>
    <col min="15702" max="15702" width="5.42578125" style="9" customWidth="1"/>
    <col min="15703" max="15703" width="6.140625" style="9" customWidth="1"/>
    <col min="15704" max="15709" width="6.7109375" style="9" customWidth="1"/>
    <col min="15710" max="15710" width="10.28515625" style="9" customWidth="1"/>
    <col min="15711" max="15712" width="11.42578125" style="9"/>
    <col min="15713" max="15714" width="5.28515625" style="9" customWidth="1"/>
    <col min="15715" max="15867" width="11.42578125" style="9"/>
    <col min="15868" max="15868" width="5.42578125" style="9" customWidth="1"/>
    <col min="15869" max="15869" width="23" style="9" customWidth="1"/>
    <col min="15870" max="15870" width="13.85546875" style="9" customWidth="1"/>
    <col min="15871" max="15872" width="10.42578125" style="9" customWidth="1"/>
    <col min="15873" max="15873" width="16.85546875" style="9" customWidth="1"/>
    <col min="15874" max="15874" width="10.42578125" style="9" customWidth="1"/>
    <col min="15875" max="15875" width="4.7109375" style="9" customWidth="1"/>
    <col min="15876" max="15880" width="5.28515625" style="9" customWidth="1"/>
    <col min="15881" max="15883" width="5.140625" style="9" customWidth="1"/>
    <col min="15884" max="15884" width="7.42578125" style="9" customWidth="1"/>
    <col min="15885" max="15885" width="5.140625" style="9" customWidth="1"/>
    <col min="15886" max="15888" width="4.5703125" style="9" customWidth="1"/>
    <col min="15889" max="15889" width="5.5703125" style="9" customWidth="1"/>
    <col min="15890" max="15894" width="4.5703125" style="9" customWidth="1"/>
    <col min="15895" max="15895" width="7.140625" style="9" customWidth="1"/>
    <col min="15896" max="15896" width="13.28515625" style="9" customWidth="1"/>
    <col min="15897" max="15899" width="4.42578125" style="9" customWidth="1"/>
    <col min="15900" max="15905" width="4.28515625" style="9" customWidth="1"/>
    <col min="15906" max="15906" width="7.42578125" style="9" customWidth="1"/>
    <col min="15907" max="15907" width="11.42578125" style="9" customWidth="1"/>
    <col min="15908" max="15910" width="4.28515625" style="9" customWidth="1"/>
    <col min="15911" max="15912" width="5.5703125" style="9" customWidth="1"/>
    <col min="15913" max="15923" width="4.28515625" style="9" customWidth="1"/>
    <col min="15924" max="15924" width="7.140625" style="9" customWidth="1"/>
    <col min="15925" max="15925" width="12.140625" style="9" customWidth="1"/>
    <col min="15926" max="15937" width="4.140625" style="9" customWidth="1"/>
    <col min="15938" max="15938" width="5.5703125" style="9" customWidth="1"/>
    <col min="15939" max="15939" width="11" style="9" customWidth="1"/>
    <col min="15940" max="15952" width="4.140625" style="9" customWidth="1"/>
    <col min="15953" max="15953" width="10.7109375" style="9" customWidth="1"/>
    <col min="15954" max="15957" width="4.140625" style="9" customWidth="1"/>
    <col min="15958" max="15958" width="5.42578125" style="9" customWidth="1"/>
    <col min="15959" max="15959" width="6.140625" style="9" customWidth="1"/>
    <col min="15960" max="15965" width="6.7109375" style="9" customWidth="1"/>
    <col min="15966" max="15966" width="10.28515625" style="9" customWidth="1"/>
    <col min="15967" max="15968" width="11.42578125" style="9"/>
    <col min="15969" max="15970" width="5.28515625" style="9" customWidth="1"/>
    <col min="15971" max="16123" width="11.42578125" style="9"/>
    <col min="16124" max="16124" width="5.42578125" style="9" customWidth="1"/>
    <col min="16125" max="16125" width="23" style="9" customWidth="1"/>
    <col min="16126" max="16126" width="13.85546875" style="9" customWidth="1"/>
    <col min="16127" max="16128" width="10.42578125" style="9" customWidth="1"/>
    <col min="16129" max="16129" width="16.85546875" style="9" customWidth="1"/>
    <col min="16130" max="16130" width="10.42578125" style="9" customWidth="1"/>
    <col min="16131" max="16131" width="4.7109375" style="9" customWidth="1"/>
    <col min="16132" max="16136" width="5.28515625" style="9" customWidth="1"/>
    <col min="16137" max="16139" width="5.140625" style="9" customWidth="1"/>
    <col min="16140" max="16140" width="7.42578125" style="9" customWidth="1"/>
    <col min="16141" max="16141" width="5.140625" style="9" customWidth="1"/>
    <col min="16142" max="16144" width="4.5703125" style="9" customWidth="1"/>
    <col min="16145" max="16145" width="5.5703125" style="9" customWidth="1"/>
    <col min="16146" max="16150" width="4.5703125" style="9" customWidth="1"/>
    <col min="16151" max="16151" width="7.140625" style="9" customWidth="1"/>
    <col min="16152" max="16152" width="13.28515625" style="9" customWidth="1"/>
    <col min="16153" max="16155" width="4.42578125" style="9" customWidth="1"/>
    <col min="16156" max="16161" width="4.28515625" style="9" customWidth="1"/>
    <col min="16162" max="16162" width="7.42578125" style="9" customWidth="1"/>
    <col min="16163" max="16163" width="11.42578125" style="9" customWidth="1"/>
    <col min="16164" max="16166" width="4.28515625" style="9" customWidth="1"/>
    <col min="16167" max="16168" width="5.5703125" style="9" customWidth="1"/>
    <col min="16169" max="16179" width="4.28515625" style="9" customWidth="1"/>
    <col min="16180" max="16180" width="7.140625" style="9" customWidth="1"/>
    <col min="16181" max="16181" width="12.140625" style="9" customWidth="1"/>
    <col min="16182" max="16193" width="4.140625" style="9" customWidth="1"/>
    <col min="16194" max="16194" width="5.5703125" style="9" customWidth="1"/>
    <col min="16195" max="16195" width="11" style="9" customWidth="1"/>
    <col min="16196" max="16208" width="4.140625" style="9" customWidth="1"/>
    <col min="16209" max="16209" width="10.7109375" style="9" customWidth="1"/>
    <col min="16210" max="16213" width="4.140625" style="9" customWidth="1"/>
    <col min="16214" max="16214" width="5.42578125" style="9" customWidth="1"/>
    <col min="16215" max="16215" width="6.140625" style="9" customWidth="1"/>
    <col min="16216" max="16221" width="6.7109375" style="9" customWidth="1"/>
    <col min="16222" max="16222" width="10.28515625" style="9" customWidth="1"/>
    <col min="16223" max="16224" width="11.42578125" style="9"/>
    <col min="16225" max="16226" width="5.28515625" style="9" customWidth="1"/>
    <col min="16227" max="16384" width="11.42578125" style="9"/>
  </cols>
  <sheetData>
    <row r="1" spans="1:98" s="6" customFormat="1" ht="18.75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5"/>
    </row>
    <row r="2" spans="1:98" ht="83.25" customHeight="1" x14ac:dyDescent="0.25">
      <c r="A2" s="136" t="s">
        <v>1</v>
      </c>
      <c r="B2" s="138" t="s">
        <v>2</v>
      </c>
      <c r="C2" s="139"/>
      <c r="D2" s="142" t="s">
        <v>3</v>
      </c>
      <c r="E2" s="142"/>
      <c r="F2" s="142" t="s">
        <v>4</v>
      </c>
      <c r="G2" s="142" t="s">
        <v>5</v>
      </c>
      <c r="H2" s="126" t="s">
        <v>6</v>
      </c>
      <c r="I2" s="127"/>
      <c r="J2" s="127"/>
      <c r="K2" s="126" t="s">
        <v>7</v>
      </c>
      <c r="L2" s="127"/>
      <c r="M2" s="127"/>
      <c r="N2" s="132" t="s">
        <v>8</v>
      </c>
      <c r="O2" s="133"/>
      <c r="P2" s="133"/>
      <c r="Q2" s="133"/>
      <c r="R2" s="134"/>
      <c r="S2" s="126" t="s">
        <v>9</v>
      </c>
      <c r="T2" s="127"/>
      <c r="U2" s="128"/>
      <c r="V2" s="132" t="s">
        <v>10</v>
      </c>
      <c r="W2" s="133"/>
      <c r="X2" s="134"/>
      <c r="Y2" s="126" t="s">
        <v>11</v>
      </c>
      <c r="Z2" s="127"/>
      <c r="AA2" s="128"/>
      <c r="AB2" s="7" t="s">
        <v>125</v>
      </c>
      <c r="AC2" s="121" t="s">
        <v>12</v>
      </c>
      <c r="AD2" s="126" t="s">
        <v>13</v>
      </c>
      <c r="AE2" s="127"/>
      <c r="AF2" s="128"/>
      <c r="AG2" s="126" t="s">
        <v>14</v>
      </c>
      <c r="AH2" s="127"/>
      <c r="AI2" s="128"/>
      <c r="AJ2" s="126" t="s">
        <v>15</v>
      </c>
      <c r="AK2" s="127"/>
      <c r="AL2" s="128"/>
      <c r="AM2" s="7" t="s">
        <v>16</v>
      </c>
      <c r="AN2" s="7" t="s">
        <v>12</v>
      </c>
      <c r="AO2" s="126" t="s">
        <v>17</v>
      </c>
      <c r="AP2" s="127"/>
      <c r="AQ2" s="127"/>
      <c r="AR2" s="127"/>
      <c r="AS2" s="128"/>
      <c r="AT2" s="126" t="s">
        <v>18</v>
      </c>
      <c r="AU2" s="127"/>
      <c r="AV2" s="127"/>
      <c r="AW2" s="127"/>
      <c r="AX2" s="128"/>
      <c r="AY2" s="126" t="s">
        <v>19</v>
      </c>
      <c r="AZ2" s="127"/>
      <c r="BA2" s="128"/>
      <c r="BB2" s="126" t="s">
        <v>20</v>
      </c>
      <c r="BC2" s="127"/>
      <c r="BD2" s="128"/>
      <c r="BE2" s="121" t="s">
        <v>21</v>
      </c>
      <c r="BF2" s="121" t="s">
        <v>12</v>
      </c>
      <c r="BG2" s="126" t="s">
        <v>22</v>
      </c>
      <c r="BH2" s="127"/>
      <c r="BI2" s="128"/>
      <c r="BJ2" s="126" t="s">
        <v>23</v>
      </c>
      <c r="BK2" s="127"/>
      <c r="BL2" s="128"/>
      <c r="BM2" s="126" t="s">
        <v>24</v>
      </c>
      <c r="BN2" s="127"/>
      <c r="BO2" s="128"/>
      <c r="BP2" s="129" t="s">
        <v>25</v>
      </c>
      <c r="BQ2" s="130"/>
      <c r="BR2" s="131"/>
      <c r="BS2" s="121" t="s">
        <v>126</v>
      </c>
      <c r="BT2" s="8" t="s">
        <v>26</v>
      </c>
      <c r="BU2" s="126" t="s">
        <v>27</v>
      </c>
      <c r="BV2" s="127"/>
      <c r="BW2" s="128"/>
      <c r="BX2" s="126" t="s">
        <v>28</v>
      </c>
      <c r="BY2" s="127"/>
      <c r="BZ2" s="128"/>
      <c r="CA2" s="126" t="s">
        <v>29</v>
      </c>
      <c r="CB2" s="127"/>
      <c r="CC2" s="128"/>
      <c r="CD2" s="126" t="s">
        <v>30</v>
      </c>
      <c r="CE2" s="127"/>
      <c r="CF2" s="128"/>
      <c r="CG2" s="121" t="s">
        <v>127</v>
      </c>
      <c r="CH2" s="8" t="s">
        <v>26</v>
      </c>
      <c r="CI2" s="126" t="s">
        <v>31</v>
      </c>
      <c r="CJ2" s="127"/>
      <c r="CK2" s="128"/>
      <c r="CL2" s="121" t="s">
        <v>128</v>
      </c>
      <c r="CM2" s="8" t="s">
        <v>26</v>
      </c>
      <c r="CN2" s="115" t="s">
        <v>129</v>
      </c>
      <c r="CO2" s="120" t="s">
        <v>32</v>
      </c>
      <c r="CP2" s="120" t="s">
        <v>33</v>
      </c>
      <c r="CQ2" s="120" t="s">
        <v>34</v>
      </c>
      <c r="CR2" s="120" t="s">
        <v>35</v>
      </c>
      <c r="CS2" s="120" t="s">
        <v>36</v>
      </c>
      <c r="CT2" s="123" t="s">
        <v>37</v>
      </c>
    </row>
    <row r="3" spans="1:98" s="15" customFormat="1" x14ac:dyDescent="0.25">
      <c r="A3" s="137"/>
      <c r="B3" s="140"/>
      <c r="C3" s="141"/>
      <c r="D3" s="117" t="s">
        <v>38</v>
      </c>
      <c r="E3" s="117" t="s">
        <v>39</v>
      </c>
      <c r="F3" s="142"/>
      <c r="G3" s="142"/>
      <c r="H3" s="10" t="s">
        <v>40</v>
      </c>
      <c r="I3" s="10" t="s">
        <v>41</v>
      </c>
      <c r="J3" s="10" t="s">
        <v>42</v>
      </c>
      <c r="K3" s="10" t="s">
        <v>40</v>
      </c>
      <c r="L3" s="10" t="s">
        <v>41</v>
      </c>
      <c r="M3" s="10" t="s">
        <v>42</v>
      </c>
      <c r="N3" s="10" t="s">
        <v>40</v>
      </c>
      <c r="O3" s="10" t="s">
        <v>41</v>
      </c>
      <c r="P3" s="10" t="s">
        <v>42</v>
      </c>
      <c r="Q3" s="10" t="s">
        <v>43</v>
      </c>
      <c r="R3" s="10" t="s">
        <v>44</v>
      </c>
      <c r="S3" s="10" t="s">
        <v>40</v>
      </c>
      <c r="T3" s="10" t="s">
        <v>41</v>
      </c>
      <c r="U3" s="10" t="s">
        <v>42</v>
      </c>
      <c r="V3" s="10" t="s">
        <v>40</v>
      </c>
      <c r="W3" s="10" t="s">
        <v>41</v>
      </c>
      <c r="X3" s="10" t="s">
        <v>42</v>
      </c>
      <c r="Y3" s="10" t="s">
        <v>40</v>
      </c>
      <c r="Z3" s="10" t="s">
        <v>41</v>
      </c>
      <c r="AA3" s="10" t="s">
        <v>42</v>
      </c>
      <c r="AB3" s="11"/>
      <c r="AC3" s="122"/>
      <c r="AD3" s="10" t="s">
        <v>40</v>
      </c>
      <c r="AE3" s="10" t="s">
        <v>41</v>
      </c>
      <c r="AF3" s="10" t="s">
        <v>42</v>
      </c>
      <c r="AG3" s="10" t="s">
        <v>40</v>
      </c>
      <c r="AH3" s="10" t="s">
        <v>41</v>
      </c>
      <c r="AI3" s="10" t="s">
        <v>42</v>
      </c>
      <c r="AJ3" s="10" t="s">
        <v>40</v>
      </c>
      <c r="AK3" s="10" t="s">
        <v>41</v>
      </c>
      <c r="AL3" s="10" t="s">
        <v>42</v>
      </c>
      <c r="AM3" s="12"/>
      <c r="AN3" s="12"/>
      <c r="AO3" s="10" t="s">
        <v>40</v>
      </c>
      <c r="AP3" s="10" t="s">
        <v>41</v>
      </c>
      <c r="AQ3" s="10" t="s">
        <v>42</v>
      </c>
      <c r="AR3" s="13" t="s">
        <v>43</v>
      </c>
      <c r="AS3" s="13" t="s">
        <v>45</v>
      </c>
      <c r="AT3" s="10" t="s">
        <v>40</v>
      </c>
      <c r="AU3" s="10" t="s">
        <v>41</v>
      </c>
      <c r="AV3" s="114" t="s">
        <v>42</v>
      </c>
      <c r="AW3" s="13" t="s">
        <v>43</v>
      </c>
      <c r="AX3" s="13" t="s">
        <v>45</v>
      </c>
      <c r="AY3" s="10" t="s">
        <v>40</v>
      </c>
      <c r="AZ3" s="10" t="s">
        <v>41</v>
      </c>
      <c r="BA3" s="10" t="s">
        <v>42</v>
      </c>
      <c r="BB3" s="10" t="s">
        <v>40</v>
      </c>
      <c r="BC3" s="10" t="s">
        <v>41</v>
      </c>
      <c r="BD3" s="10" t="s">
        <v>42</v>
      </c>
      <c r="BE3" s="122"/>
      <c r="BF3" s="122"/>
      <c r="BG3" s="10" t="s">
        <v>40</v>
      </c>
      <c r="BH3" s="10" t="s">
        <v>41</v>
      </c>
      <c r="BI3" s="10" t="s">
        <v>42</v>
      </c>
      <c r="BJ3" s="10" t="s">
        <v>40</v>
      </c>
      <c r="BK3" s="10" t="s">
        <v>41</v>
      </c>
      <c r="BL3" s="10" t="s">
        <v>42</v>
      </c>
      <c r="BM3" s="10" t="s">
        <v>40</v>
      </c>
      <c r="BN3" s="10" t="s">
        <v>41</v>
      </c>
      <c r="BO3" s="10" t="s">
        <v>42</v>
      </c>
      <c r="BP3" s="10" t="s">
        <v>40</v>
      </c>
      <c r="BQ3" s="10" t="s">
        <v>41</v>
      </c>
      <c r="BR3" s="10" t="s">
        <v>42</v>
      </c>
      <c r="BS3" s="122"/>
      <c r="BT3" s="14"/>
      <c r="BU3" s="10" t="s">
        <v>40</v>
      </c>
      <c r="BV3" s="10" t="s">
        <v>41</v>
      </c>
      <c r="BW3" s="10" t="s">
        <v>42</v>
      </c>
      <c r="BX3" s="10" t="s">
        <v>40</v>
      </c>
      <c r="BY3" s="10" t="s">
        <v>41</v>
      </c>
      <c r="BZ3" s="10" t="s">
        <v>42</v>
      </c>
      <c r="CA3" s="10" t="s">
        <v>40</v>
      </c>
      <c r="CB3" s="10" t="s">
        <v>41</v>
      </c>
      <c r="CC3" s="10" t="s">
        <v>42</v>
      </c>
      <c r="CD3" s="10" t="s">
        <v>40</v>
      </c>
      <c r="CE3" s="10" t="s">
        <v>41</v>
      </c>
      <c r="CF3" s="10" t="s">
        <v>42</v>
      </c>
      <c r="CG3" s="122"/>
      <c r="CH3" s="14"/>
      <c r="CI3" s="10" t="s">
        <v>40</v>
      </c>
      <c r="CJ3" s="10" t="s">
        <v>41</v>
      </c>
      <c r="CK3" s="10" t="s">
        <v>42</v>
      </c>
      <c r="CL3" s="122"/>
      <c r="CM3" s="14"/>
      <c r="CN3" s="116"/>
      <c r="CO3" s="120"/>
      <c r="CP3" s="120"/>
      <c r="CQ3" s="120"/>
      <c r="CR3" s="120"/>
      <c r="CS3" s="120"/>
      <c r="CT3" s="124"/>
    </row>
    <row r="4" spans="1:98" s="15" customFormat="1" x14ac:dyDescent="0.25">
      <c r="A4" s="137"/>
      <c r="B4" s="140"/>
      <c r="C4" s="141"/>
      <c r="D4" s="118"/>
      <c r="E4" s="118"/>
      <c r="F4" s="142"/>
      <c r="G4" s="142"/>
      <c r="H4" s="16"/>
      <c r="I4" s="16"/>
      <c r="J4" s="16">
        <v>2</v>
      </c>
      <c r="K4" s="16"/>
      <c r="L4" s="16"/>
      <c r="M4" s="16">
        <v>2</v>
      </c>
      <c r="N4" s="16"/>
      <c r="O4" s="16"/>
      <c r="P4" s="17">
        <v>4</v>
      </c>
      <c r="Q4" s="16"/>
      <c r="R4" s="16"/>
      <c r="S4" s="16"/>
      <c r="T4" s="16"/>
      <c r="U4" s="16">
        <v>5</v>
      </c>
      <c r="V4" s="16"/>
      <c r="W4" s="16"/>
      <c r="X4" s="16">
        <v>3</v>
      </c>
      <c r="Y4" s="16"/>
      <c r="Z4" s="16"/>
      <c r="AA4" s="16">
        <v>3</v>
      </c>
      <c r="AB4" s="16"/>
      <c r="AC4" s="16"/>
      <c r="AD4" s="16"/>
      <c r="AE4" s="16"/>
      <c r="AF4" s="16">
        <v>2</v>
      </c>
      <c r="AG4" s="16"/>
      <c r="AH4" s="16"/>
      <c r="AI4" s="16">
        <v>4</v>
      </c>
      <c r="AJ4" s="16"/>
      <c r="AK4" s="16"/>
      <c r="AL4" s="16">
        <v>3</v>
      </c>
      <c r="AM4" s="18">
        <v>9</v>
      </c>
      <c r="AN4" s="18"/>
      <c r="AO4" s="19"/>
      <c r="AP4" s="19"/>
      <c r="AQ4" s="19">
        <v>3</v>
      </c>
      <c r="AR4" s="20"/>
      <c r="AS4" s="20"/>
      <c r="AT4" s="20"/>
      <c r="AU4" s="20"/>
      <c r="AV4" s="114">
        <v>3</v>
      </c>
      <c r="AW4" s="10"/>
      <c r="AX4" s="10"/>
      <c r="AY4" s="20"/>
      <c r="AZ4" s="20"/>
      <c r="BA4" s="20">
        <v>4</v>
      </c>
      <c r="BB4" s="19"/>
      <c r="BC4" s="19"/>
      <c r="BD4" s="19">
        <v>3</v>
      </c>
      <c r="BE4" s="19">
        <f>SUM(AO4:BD4)</f>
        <v>13</v>
      </c>
      <c r="BF4" s="18"/>
      <c r="BG4" s="10"/>
      <c r="BH4" s="10"/>
      <c r="BI4" s="21">
        <v>2</v>
      </c>
      <c r="BJ4" s="21"/>
      <c r="BK4" s="21"/>
      <c r="BL4" s="21">
        <v>3</v>
      </c>
      <c r="BM4" s="21"/>
      <c r="BN4" s="21"/>
      <c r="BO4" s="21">
        <v>3</v>
      </c>
      <c r="BP4" s="21"/>
      <c r="BQ4" s="21"/>
      <c r="BR4" s="21">
        <v>4</v>
      </c>
      <c r="BT4" s="22"/>
      <c r="BU4" s="21"/>
      <c r="BV4" s="21"/>
      <c r="BW4" s="21">
        <v>2</v>
      </c>
      <c r="BX4" s="21"/>
      <c r="BY4" s="21"/>
      <c r="BZ4" s="21">
        <v>2</v>
      </c>
      <c r="CA4" s="21"/>
      <c r="CB4" s="21"/>
      <c r="CC4" s="21">
        <v>2</v>
      </c>
      <c r="CD4" s="21"/>
      <c r="CE4" s="21"/>
      <c r="CF4" s="21">
        <v>5</v>
      </c>
      <c r="CH4" s="22"/>
      <c r="CI4" s="21"/>
      <c r="CJ4" s="21"/>
      <c r="CK4" s="21">
        <v>6</v>
      </c>
      <c r="CM4" s="22"/>
      <c r="CN4" s="116">
        <v>70</v>
      </c>
      <c r="CO4" s="120"/>
      <c r="CP4" s="120"/>
      <c r="CQ4" s="120"/>
      <c r="CR4" s="120"/>
      <c r="CS4" s="120"/>
      <c r="CT4" s="124"/>
    </row>
    <row r="5" spans="1:98" s="25" customFormat="1" x14ac:dyDescent="0.25">
      <c r="A5" s="137"/>
      <c r="B5" s="140"/>
      <c r="C5" s="141"/>
      <c r="D5" s="119"/>
      <c r="E5" s="119"/>
      <c r="F5" s="117"/>
      <c r="G5" s="117"/>
      <c r="H5" s="16"/>
      <c r="I5" s="16"/>
      <c r="J5" s="16">
        <v>2</v>
      </c>
      <c r="K5" s="16"/>
      <c r="L5" s="16"/>
      <c r="M5" s="16">
        <v>2</v>
      </c>
      <c r="N5" s="16"/>
      <c r="O5" s="16"/>
      <c r="P5" s="17">
        <v>4</v>
      </c>
      <c r="Q5" s="16"/>
      <c r="R5" s="16"/>
      <c r="S5" s="16"/>
      <c r="T5" s="16"/>
      <c r="U5" s="16">
        <v>5</v>
      </c>
      <c r="V5" s="16"/>
      <c r="W5" s="16"/>
      <c r="X5" s="16">
        <v>3</v>
      </c>
      <c r="Y5" s="16"/>
      <c r="Z5" s="16"/>
      <c r="AA5" s="16">
        <v>3</v>
      </c>
      <c r="AB5" s="16"/>
      <c r="AC5" s="16"/>
      <c r="AD5" s="16"/>
      <c r="AE5" s="16"/>
      <c r="AF5" s="16">
        <v>2</v>
      </c>
      <c r="AG5" s="16"/>
      <c r="AH5" s="16"/>
      <c r="AI5" s="16">
        <v>4</v>
      </c>
      <c r="AJ5" s="16"/>
      <c r="AK5" s="16"/>
      <c r="AL5" s="16">
        <v>3</v>
      </c>
      <c r="AM5" s="23"/>
      <c r="AN5" s="24"/>
      <c r="AO5" s="16"/>
      <c r="AP5" s="24"/>
      <c r="AQ5" s="16">
        <v>3</v>
      </c>
      <c r="AR5" s="16"/>
      <c r="AS5" s="16"/>
      <c r="AT5" s="16"/>
      <c r="AU5" s="16"/>
      <c r="AV5" s="25">
        <v>3</v>
      </c>
      <c r="AW5" s="21"/>
      <c r="AX5" s="21"/>
      <c r="AY5" s="16"/>
      <c r="AZ5" s="16"/>
      <c r="BA5" s="16">
        <v>4</v>
      </c>
      <c r="BB5" s="16"/>
      <c r="BC5" s="16"/>
      <c r="BD5" s="16">
        <v>3</v>
      </c>
      <c r="BE5" s="16"/>
      <c r="BF5" s="26"/>
      <c r="BG5" s="27"/>
      <c r="BH5" s="28"/>
      <c r="BI5" s="29">
        <v>2</v>
      </c>
      <c r="BK5" s="30"/>
      <c r="BL5" s="29">
        <v>3</v>
      </c>
      <c r="BM5" s="31"/>
      <c r="BN5" s="30"/>
      <c r="BO5" s="29">
        <v>3</v>
      </c>
      <c r="BP5" s="31"/>
      <c r="BQ5" s="30"/>
      <c r="BR5" s="29">
        <v>4</v>
      </c>
      <c r="BS5" s="16">
        <f>SUM(BI4:BR4)</f>
        <v>12</v>
      </c>
      <c r="BT5" s="32"/>
      <c r="BU5" s="29"/>
      <c r="BV5" s="30"/>
      <c r="BW5" s="33">
        <v>2</v>
      </c>
      <c r="BX5" s="29"/>
      <c r="BY5" s="30"/>
      <c r="BZ5" s="29">
        <v>2</v>
      </c>
      <c r="CA5" s="29"/>
      <c r="CB5" s="30"/>
      <c r="CC5" s="29">
        <v>2</v>
      </c>
      <c r="CD5" s="29"/>
      <c r="CE5" s="30"/>
      <c r="CF5" s="29">
        <v>5</v>
      </c>
      <c r="CG5" s="16">
        <f>SUM(BW4:CF4)</f>
        <v>11</v>
      </c>
      <c r="CH5" s="32"/>
      <c r="CI5" s="29"/>
      <c r="CJ5" s="30"/>
      <c r="CK5" s="29">
        <v>6</v>
      </c>
      <c r="CL5" s="16">
        <v>6</v>
      </c>
      <c r="CM5" s="32"/>
      <c r="CN5" s="34"/>
      <c r="CO5" s="120"/>
      <c r="CP5" s="120"/>
      <c r="CQ5" s="120"/>
      <c r="CR5" s="120"/>
      <c r="CS5" s="120"/>
      <c r="CT5" s="125"/>
    </row>
    <row r="6" spans="1:98" ht="15.75" x14ac:dyDescent="0.25">
      <c r="A6" s="35">
        <v>1</v>
      </c>
      <c r="B6" s="104" t="s">
        <v>46</v>
      </c>
      <c r="C6" s="105" t="s">
        <v>47</v>
      </c>
      <c r="D6" s="36"/>
      <c r="E6" s="37">
        <v>34928</v>
      </c>
      <c r="F6" s="38" t="s">
        <v>48</v>
      </c>
      <c r="G6" s="39" t="s">
        <v>49</v>
      </c>
      <c r="H6" s="40">
        <v>5.3</v>
      </c>
      <c r="I6" s="40"/>
      <c r="J6" s="40">
        <f t="shared" ref="J6:J50" si="0">MAX(H6:I6)</f>
        <v>5.3</v>
      </c>
      <c r="K6" s="41">
        <v>7.9</v>
      </c>
      <c r="L6" s="42"/>
      <c r="M6" s="43">
        <f t="shared" ref="M6:M50" si="1">MAX(K6:L6)</f>
        <v>7.9</v>
      </c>
      <c r="N6" s="40">
        <v>5.7</v>
      </c>
      <c r="O6" s="44"/>
      <c r="P6" s="43">
        <f t="shared" ref="P6:P50" si="2">MAX(N6:O6)</f>
        <v>5.7</v>
      </c>
      <c r="Q6" s="43">
        <v>4</v>
      </c>
      <c r="R6" s="43"/>
      <c r="S6" s="40">
        <v>5.2</v>
      </c>
      <c r="T6" s="42"/>
      <c r="U6" s="43">
        <f t="shared" ref="U6:U50" si="3">MAX(S6:T6)</f>
        <v>5.2</v>
      </c>
      <c r="V6" s="45">
        <v>6.2</v>
      </c>
      <c r="W6" s="42"/>
      <c r="X6" s="43">
        <f t="shared" ref="X6:X50" si="4">MAX(V6:W6)</f>
        <v>6.2</v>
      </c>
      <c r="Y6" s="41">
        <v>5.4</v>
      </c>
      <c r="Z6" s="42"/>
      <c r="AA6" s="43">
        <f t="shared" ref="AA6:AA50" si="5">MAX(Y6:Z6)</f>
        <v>5.4</v>
      </c>
      <c r="AB6" s="46">
        <f>ROUND((P6*Q6+U6*$U$4+X6*$X$4+AA6*$AA$4)/(Q6+$U$4+$X$4+$AA$4),1)</f>
        <v>5.6</v>
      </c>
      <c r="AC6" s="47" t="str">
        <f>IF(AB6&gt;=9,"Xuất sắc",IF(AB6&gt;=8,"Giỏi",IF(AB6&gt;=7,"Khá",IF(AB6&gt;=6,"TB khá",IF(AB6&gt;=5,"Trung bình","Yếu")))))</f>
        <v>Trung bình</v>
      </c>
      <c r="AD6" s="41">
        <v>5.5</v>
      </c>
      <c r="AE6" s="42"/>
      <c r="AF6" s="43">
        <f t="shared" ref="AF6:AF50" si="6">MAX(AD6:AE6)</f>
        <v>5.5</v>
      </c>
      <c r="AG6" s="41">
        <v>5.8</v>
      </c>
      <c r="AH6" s="41"/>
      <c r="AI6" s="43">
        <f t="shared" ref="AI6:AI50" si="7">MAX(AG6:AH6)</f>
        <v>5.8</v>
      </c>
      <c r="AJ6" s="41">
        <v>7</v>
      </c>
      <c r="AK6" s="42"/>
      <c r="AL6" s="43">
        <f t="shared" ref="AL6:AL50" si="8">MAX(AJ6:AK6)</f>
        <v>7</v>
      </c>
      <c r="AM6" s="46">
        <f>ROUND(SUMPRODUCT($AF$4:$AL$4,AF6:AL6)/$AM$4,1)</f>
        <v>6.1</v>
      </c>
      <c r="AN6" s="47" t="str">
        <f t="shared" ref="AN6:AN50" si="9">IF(AM6&gt;=9,"Xuất sắc",IF(AM6&gt;=8,"Giỏi",IF(AM6&gt;=7,"Khá",IF(AM6&gt;=6,"TB khá",IF(AM6&gt;=5,"Trung bình","Yếu")))))</f>
        <v>TB khá</v>
      </c>
      <c r="AO6" s="41">
        <v>5</v>
      </c>
      <c r="AP6" s="35"/>
      <c r="AQ6" s="41">
        <f t="shared" ref="AQ6:AQ50" si="10">MAX(AO6:AP6)</f>
        <v>5</v>
      </c>
      <c r="AR6" s="41">
        <v>3</v>
      </c>
      <c r="AS6" s="41"/>
      <c r="AT6" s="41">
        <v>4.9000000000000004</v>
      </c>
      <c r="AU6" s="41">
        <v>5.8</v>
      </c>
      <c r="AV6" s="41">
        <f t="shared" ref="AV6:AV50" si="11">MAX(AT6:AU6)</f>
        <v>5.8</v>
      </c>
      <c r="AW6" s="41">
        <v>3</v>
      </c>
      <c r="AX6" s="41"/>
      <c r="AY6" s="41">
        <v>5.0999999999999996</v>
      </c>
      <c r="AZ6" s="35"/>
      <c r="BA6" s="40">
        <f t="shared" ref="BA6:BA50" si="12">MAX(AY6:AZ6)</f>
        <v>5.0999999999999996</v>
      </c>
      <c r="BB6" s="40">
        <v>6.7</v>
      </c>
      <c r="BC6" s="35"/>
      <c r="BD6" s="40">
        <f>MAX(BB6:BC6)</f>
        <v>6.7</v>
      </c>
      <c r="BE6" s="48">
        <f>ROUND((AQ6*AR6+AV6*AW6+BA6*$BA$4+BD6*$BD$4)/(AR6+AW6+$BA$4+$BD$4),1)</f>
        <v>5.6</v>
      </c>
      <c r="BF6" s="47" t="str">
        <f>IF(BE6&gt;=9,"Xuất sắc",IF(BE6&gt;=8,"Giỏi",IF(BE6&gt;=7,"Khá",IF(BE6&gt;=6,"TB khá",IF(BE6&gt;=5,"Trung bình","Yếu")))))</f>
        <v>Trung bình</v>
      </c>
      <c r="BG6" s="41">
        <v>5.9</v>
      </c>
      <c r="BH6" s="44"/>
      <c r="BI6" s="43">
        <f t="shared" ref="BI6:BI50" si="13">MAX(BG6:BH6)</f>
        <v>5.9</v>
      </c>
      <c r="BJ6" s="41">
        <v>7</v>
      </c>
      <c r="BK6" s="44"/>
      <c r="BL6" s="43">
        <f t="shared" ref="BL6:BL50" si="14">MAX(BJ6:BK6)</f>
        <v>7</v>
      </c>
      <c r="BM6" s="41">
        <v>5.7</v>
      </c>
      <c r="BN6" s="44"/>
      <c r="BO6" s="43">
        <f t="shared" ref="BO6:BO50" si="15">MAX(BM6:BN6)</f>
        <v>5.7</v>
      </c>
      <c r="BP6" s="40">
        <v>5.4</v>
      </c>
      <c r="BQ6" s="42"/>
      <c r="BR6" s="40">
        <f t="shared" ref="BR6:BR50" si="16">MAX(BP6:BQ6)</f>
        <v>5.4</v>
      </c>
      <c r="BS6" s="48">
        <f>ROUND(SUMPRODUCT($BI$4:$BR$4,BI6:BR6)/$BS$5,1)</f>
        <v>6</v>
      </c>
      <c r="BT6" s="47" t="str">
        <f t="shared" ref="BT6:BT50" si="17">IF(BS6&gt;=9,"Xuất sắc",IF(BS6&gt;=8,"Giỏi",IF(BS6&gt;=7,"Khá",IF(BS6&gt;=6,"TB khá",IF(BS6&gt;=5,"Trung bình","Yếu")))))</f>
        <v>TB khá</v>
      </c>
      <c r="BU6" s="41">
        <v>6.1</v>
      </c>
      <c r="BV6" s="42"/>
      <c r="BW6" s="40">
        <f>MAX(BU6:BV6)</f>
        <v>6.1</v>
      </c>
      <c r="BX6" s="41">
        <v>8.1</v>
      </c>
      <c r="BY6" s="42"/>
      <c r="BZ6" s="40">
        <f>MAX(BX6:BY6)</f>
        <v>8.1</v>
      </c>
      <c r="CA6" s="41">
        <v>8.1</v>
      </c>
      <c r="CB6" s="42"/>
      <c r="CC6" s="40">
        <f>MAX(CA6:CB6)</f>
        <v>8.1</v>
      </c>
      <c r="CD6" s="41">
        <v>6.9</v>
      </c>
      <c r="CE6" s="42"/>
      <c r="CF6" s="41">
        <f>MAX(CD6:CE6)</f>
        <v>6.9</v>
      </c>
      <c r="CG6" s="48">
        <f>ROUND(SUMPRODUCT($BW$4:$CF$4,BW6:CF6)/$CG$5,1)</f>
        <v>7.2</v>
      </c>
      <c r="CH6" s="47" t="str">
        <f t="shared" ref="CH6:CH50" si="18">IF(CG6&gt;=9,"Xuất sắc",IF(CG6&gt;=8,"Giỏi",IF(CG6&gt;=7,"Khá",IF(CG6&gt;=6,"TB khá",IF(CG6&gt;=5,"Trung bình","Yếu")))))</f>
        <v>Khá</v>
      </c>
      <c r="CI6" s="41">
        <v>8.1999999999999993</v>
      </c>
      <c r="CJ6" s="42"/>
      <c r="CK6" s="41">
        <f>MAX(CI6:CJ6)</f>
        <v>8.1999999999999993</v>
      </c>
      <c r="CL6" s="48">
        <f t="shared" ref="CL6:CL50" si="19">CK6</f>
        <v>8.1999999999999993</v>
      </c>
      <c r="CM6" s="47" t="str">
        <f t="shared" ref="CM6:CM50" si="20">IF(CL6&gt;=9,"Xuất sắc",IF(CL6&gt;=8,"Giỏi",IF(CL6&gt;=7,"Khá",IF(CL6&gt;=6,"TB khá",IF(CL6&gt;=5,"Trung bình","Yếu")))))</f>
        <v>Giỏi</v>
      </c>
      <c r="CN6" s="49">
        <f t="shared" ref="CN6:CN50" si="21">ROUND((P6*Q6+U6*$U$4+X6*$X$4+AA6*$AA$4+AF6*$AF$4+AI6*$AI$4+AL6*$AL$4+AQ6*AR6+AV6*AW6+BA6*$BA$4+BD6*$BD$4+BI6*$BI$4+BL6*$BL$4+BO6*$BO$4+BR6*$BR$4+BW6*$BW$4+BZ6*$BZ$4+CC6*$CC$4+CF6*$CF$4+CK6*$CK$4)/(Q6+$U$4+$X$4+$AA$4+$AF$4+$AI$4+$AL$4+AR6+AW6+$BA$4+$BD$4+$BI$4+$BL$4+$BO$4+$BR$4+$BW$4+$BZ$4+$CC$4+$CF$4+$CK$4),1)</f>
        <v>6.2</v>
      </c>
      <c r="CO6" s="50"/>
      <c r="CP6" s="40">
        <v>9</v>
      </c>
      <c r="CQ6" s="40">
        <v>7</v>
      </c>
      <c r="CR6" s="40">
        <v>8</v>
      </c>
      <c r="CS6" s="51">
        <f>ROUND((CP6+CQ6+CR6)/3,1)</f>
        <v>8</v>
      </c>
      <c r="CT6" s="1">
        <f>ROUND((CN6+CS6)/2,1)</f>
        <v>7.1</v>
      </c>
    </row>
    <row r="7" spans="1:98" ht="15.75" x14ac:dyDescent="0.25">
      <c r="A7" s="52">
        <v>2</v>
      </c>
      <c r="B7" s="106" t="s">
        <v>50</v>
      </c>
      <c r="C7" s="107" t="s">
        <v>51</v>
      </c>
      <c r="D7" s="53"/>
      <c r="E7" s="54">
        <v>33231</v>
      </c>
      <c r="F7" s="55" t="s">
        <v>48</v>
      </c>
      <c r="G7" s="56" t="s">
        <v>49</v>
      </c>
      <c r="H7" s="57">
        <v>6</v>
      </c>
      <c r="I7" s="57" t="s">
        <v>45</v>
      </c>
      <c r="J7" s="57">
        <f t="shared" si="0"/>
        <v>6</v>
      </c>
      <c r="K7" s="58">
        <v>6</v>
      </c>
      <c r="L7" s="59" t="s">
        <v>45</v>
      </c>
      <c r="M7" s="60">
        <f t="shared" si="1"/>
        <v>6</v>
      </c>
      <c r="N7" s="57">
        <v>7.4</v>
      </c>
      <c r="O7" s="61" t="s">
        <v>45</v>
      </c>
      <c r="P7" s="60">
        <f>MAX(N7:O7)</f>
        <v>7.4</v>
      </c>
      <c r="Q7" s="60">
        <v>0</v>
      </c>
      <c r="R7" s="60"/>
      <c r="S7" s="57">
        <v>6.1</v>
      </c>
      <c r="T7" s="59"/>
      <c r="U7" s="60">
        <f t="shared" si="3"/>
        <v>6.1</v>
      </c>
      <c r="V7" s="62">
        <v>6.5</v>
      </c>
      <c r="W7" s="59"/>
      <c r="X7" s="60">
        <f t="shared" si="4"/>
        <v>6.5</v>
      </c>
      <c r="Y7" s="58">
        <v>6.7</v>
      </c>
      <c r="Z7" s="59"/>
      <c r="AA7" s="60">
        <f t="shared" si="5"/>
        <v>6.7</v>
      </c>
      <c r="AB7" s="63">
        <f>ROUND((P7*Q7+U7*$U$4+X7*$X$4+AA7*$AA$4)/(Q7+$U$4+$X$4+$AA$4),1)</f>
        <v>6.4</v>
      </c>
      <c r="AC7" s="64" t="str">
        <f t="shared" ref="AC7:AC50" si="22">IF(AB7&gt;=9,"Xuất sắc",IF(AB7&gt;=8,"Giỏi",IF(AB7&gt;=7,"Khá",IF(AB7&gt;=6,"TB khá",IF(AB7&gt;=5,"Trung bình","Yếu")))))</f>
        <v>TB khá</v>
      </c>
      <c r="AD7" s="58">
        <v>6.7</v>
      </c>
      <c r="AE7" s="59"/>
      <c r="AF7" s="60">
        <f t="shared" si="6"/>
        <v>6.7</v>
      </c>
      <c r="AG7" s="58">
        <v>7.2</v>
      </c>
      <c r="AH7" s="58"/>
      <c r="AI7" s="60">
        <f t="shared" si="7"/>
        <v>7.2</v>
      </c>
      <c r="AJ7" s="58">
        <v>7.8</v>
      </c>
      <c r="AK7" s="59"/>
      <c r="AL7" s="60">
        <f t="shared" si="8"/>
        <v>7.8</v>
      </c>
      <c r="AM7" s="63">
        <f t="shared" ref="AM7:AM50" si="23">ROUND(SUMPRODUCT($AF$4:$AL$4,AF7:AL7)/$AM$4,1)</f>
        <v>7.3</v>
      </c>
      <c r="AN7" s="64" t="str">
        <f t="shared" si="9"/>
        <v>Khá</v>
      </c>
      <c r="AO7" s="58">
        <v>6.4</v>
      </c>
      <c r="AP7" s="52"/>
      <c r="AQ7" s="58">
        <f t="shared" si="10"/>
        <v>6.4</v>
      </c>
      <c r="AR7" s="58">
        <v>3</v>
      </c>
      <c r="AS7" s="58"/>
      <c r="AT7" s="58">
        <v>7.4</v>
      </c>
      <c r="AU7" s="52" t="s">
        <v>45</v>
      </c>
      <c r="AV7" s="58">
        <f t="shared" si="11"/>
        <v>7.4</v>
      </c>
      <c r="AW7" s="58">
        <v>0</v>
      </c>
      <c r="AX7" s="58"/>
      <c r="AY7" s="58">
        <v>6</v>
      </c>
      <c r="AZ7" s="52"/>
      <c r="BA7" s="57">
        <f t="shared" si="12"/>
        <v>6</v>
      </c>
      <c r="BB7" s="57">
        <v>5.2</v>
      </c>
      <c r="BC7" s="52"/>
      <c r="BD7" s="57">
        <f t="shared" ref="BD7:BD50" si="24">MAX(BB7:BC7)</f>
        <v>5.2</v>
      </c>
      <c r="BE7" s="65">
        <f t="shared" ref="BE7:BE50" si="25">ROUND((AQ7*AR7+AV7*AW7+BA7*$BA$4+BD7*$BD$4)/(AR7+AW7+$BA$4+$BD$4),1)</f>
        <v>5.9</v>
      </c>
      <c r="BF7" s="64" t="str">
        <f t="shared" ref="BF7:BF50" si="26">IF(BE7&gt;=9,"Xuất sắc",IF(BE7&gt;=8,"Giỏi",IF(BE7&gt;=7,"Khá",IF(BE7&gt;=6,"TB khá",IF(BE7&gt;=5,"Trung bình","Yếu")))))</f>
        <v>Trung bình</v>
      </c>
      <c r="BG7" s="58">
        <v>7</v>
      </c>
      <c r="BH7" s="61"/>
      <c r="BI7" s="60">
        <f t="shared" si="13"/>
        <v>7</v>
      </c>
      <c r="BJ7" s="58">
        <v>7.3</v>
      </c>
      <c r="BK7" s="61"/>
      <c r="BL7" s="60">
        <f>MAX(BJ7:BK7)</f>
        <v>7.3</v>
      </c>
      <c r="BM7" s="58">
        <v>7.7</v>
      </c>
      <c r="BN7" s="61"/>
      <c r="BO7" s="60">
        <f t="shared" si="15"/>
        <v>7.7</v>
      </c>
      <c r="BP7" s="57">
        <v>6.9</v>
      </c>
      <c r="BQ7" s="59"/>
      <c r="BR7" s="57">
        <f t="shared" si="16"/>
        <v>6.9</v>
      </c>
      <c r="BS7" s="65">
        <f t="shared" ref="BS7:BS50" si="27">ROUND(SUMPRODUCT($BI$4:$BR$4,BI7:BR7)/$BS$5,1)</f>
        <v>7.2</v>
      </c>
      <c r="BT7" s="64" t="str">
        <f t="shared" si="17"/>
        <v>Khá</v>
      </c>
      <c r="BU7" s="58">
        <v>6</v>
      </c>
      <c r="BV7" s="59"/>
      <c r="BW7" s="57">
        <f t="shared" ref="BW7:BW50" si="28">MAX(BU7:BV7)</f>
        <v>6</v>
      </c>
      <c r="BX7" s="58">
        <v>7.6</v>
      </c>
      <c r="BY7" s="59"/>
      <c r="BZ7" s="57">
        <f t="shared" ref="BZ7:BZ50" si="29">MAX(BX7:BY7)</f>
        <v>7.6</v>
      </c>
      <c r="CA7" s="58">
        <v>7.8</v>
      </c>
      <c r="CB7" s="59"/>
      <c r="CC7" s="57">
        <f t="shared" ref="CC7:CC50" si="30">MAX(CA7:CB7)</f>
        <v>7.8</v>
      </c>
      <c r="CD7" s="58">
        <v>8.3000000000000007</v>
      </c>
      <c r="CE7" s="59"/>
      <c r="CF7" s="58">
        <f t="shared" ref="CF7:CF50" si="31">MAX(CD7:CE7)</f>
        <v>8.3000000000000007</v>
      </c>
      <c r="CG7" s="65">
        <f t="shared" ref="CG7:CG50" si="32">ROUND(SUMPRODUCT($BW$4:$CF$4,BW7:CF7)/$CG$5,1)</f>
        <v>7.7</v>
      </c>
      <c r="CH7" s="64" t="str">
        <f t="shared" si="18"/>
        <v>Khá</v>
      </c>
      <c r="CI7" s="58">
        <v>8.3000000000000007</v>
      </c>
      <c r="CJ7" s="59"/>
      <c r="CK7" s="58">
        <f t="shared" ref="CK7:CK50" si="33">MAX(CI7:CJ7)</f>
        <v>8.3000000000000007</v>
      </c>
      <c r="CL7" s="65">
        <f t="shared" si="19"/>
        <v>8.3000000000000007</v>
      </c>
      <c r="CM7" s="64" t="str">
        <f t="shared" si="20"/>
        <v>Giỏi</v>
      </c>
      <c r="CN7" s="66">
        <f t="shared" si="21"/>
        <v>7</v>
      </c>
      <c r="CO7" s="67"/>
      <c r="CP7" s="57" t="s">
        <v>52</v>
      </c>
      <c r="CQ7" s="57">
        <v>8</v>
      </c>
      <c r="CR7" s="57">
        <v>7.5</v>
      </c>
      <c r="CS7" s="68">
        <f>ROUND((CQ7+CR7)/2,1)</f>
        <v>7.8</v>
      </c>
      <c r="CT7" s="2">
        <f>ROUND((CN7+CS7)/2,1)</f>
        <v>7.4</v>
      </c>
    </row>
    <row r="8" spans="1:98" ht="15.75" x14ac:dyDescent="0.25">
      <c r="A8" s="52">
        <v>3</v>
      </c>
      <c r="B8" s="106" t="s">
        <v>53</v>
      </c>
      <c r="C8" s="107" t="s">
        <v>54</v>
      </c>
      <c r="D8" s="53"/>
      <c r="E8" s="54">
        <v>31455</v>
      </c>
      <c r="F8" s="55" t="s">
        <v>48</v>
      </c>
      <c r="G8" s="56" t="s">
        <v>49</v>
      </c>
      <c r="H8" s="57">
        <v>6.1</v>
      </c>
      <c r="I8" s="57"/>
      <c r="J8" s="57">
        <f t="shared" si="0"/>
        <v>6.1</v>
      </c>
      <c r="K8" s="58">
        <v>7.5</v>
      </c>
      <c r="L8" s="59"/>
      <c r="M8" s="60">
        <f t="shared" si="1"/>
        <v>7.5</v>
      </c>
      <c r="N8" s="57">
        <v>6.7</v>
      </c>
      <c r="O8" s="61"/>
      <c r="P8" s="60">
        <f t="shared" si="2"/>
        <v>6.7</v>
      </c>
      <c r="Q8" s="60">
        <v>4</v>
      </c>
      <c r="R8" s="60"/>
      <c r="S8" s="57">
        <v>7.3</v>
      </c>
      <c r="T8" s="59"/>
      <c r="U8" s="60">
        <f t="shared" si="3"/>
        <v>7.3</v>
      </c>
      <c r="V8" s="62">
        <v>6.3</v>
      </c>
      <c r="W8" s="59"/>
      <c r="X8" s="60">
        <f t="shared" si="4"/>
        <v>6.3</v>
      </c>
      <c r="Y8" s="58">
        <v>6.2</v>
      </c>
      <c r="Z8" s="59"/>
      <c r="AA8" s="60">
        <f t="shared" si="5"/>
        <v>6.2</v>
      </c>
      <c r="AB8" s="63">
        <f t="shared" ref="AB8:AB50" si="34">ROUND((P8*Q8+U8*$U$4+X8*$X$4+AA8*$AA$4)/(Q8+$U$4+$X$4+$AA$4),1)</f>
        <v>6.7</v>
      </c>
      <c r="AC8" s="64" t="str">
        <f t="shared" si="22"/>
        <v>TB khá</v>
      </c>
      <c r="AD8" s="58">
        <v>5.3</v>
      </c>
      <c r="AE8" s="59"/>
      <c r="AF8" s="60">
        <f t="shared" si="6"/>
        <v>5.3</v>
      </c>
      <c r="AG8" s="58">
        <v>6.5</v>
      </c>
      <c r="AH8" s="58"/>
      <c r="AI8" s="60">
        <f t="shared" si="7"/>
        <v>6.5</v>
      </c>
      <c r="AJ8" s="58">
        <v>6.6</v>
      </c>
      <c r="AK8" s="59"/>
      <c r="AL8" s="60">
        <f t="shared" si="8"/>
        <v>6.6</v>
      </c>
      <c r="AM8" s="63">
        <f t="shared" si="23"/>
        <v>6.3</v>
      </c>
      <c r="AN8" s="64" t="str">
        <f t="shared" si="9"/>
        <v>TB khá</v>
      </c>
      <c r="AO8" s="58">
        <v>5.0999999999999996</v>
      </c>
      <c r="AP8" s="52"/>
      <c r="AQ8" s="58">
        <f t="shared" si="10"/>
        <v>5.0999999999999996</v>
      </c>
      <c r="AR8" s="58">
        <v>3</v>
      </c>
      <c r="AS8" s="58"/>
      <c r="AT8" s="58">
        <v>7.2</v>
      </c>
      <c r="AU8" s="52"/>
      <c r="AV8" s="58">
        <f t="shared" si="11"/>
        <v>7.2</v>
      </c>
      <c r="AW8" s="58">
        <v>3</v>
      </c>
      <c r="AX8" s="58"/>
      <c r="AY8" s="58">
        <v>6.3</v>
      </c>
      <c r="AZ8" s="52"/>
      <c r="BA8" s="57">
        <f t="shared" si="12"/>
        <v>6.3</v>
      </c>
      <c r="BB8" s="57">
        <v>5.6</v>
      </c>
      <c r="BC8" s="52"/>
      <c r="BD8" s="57">
        <f t="shared" si="24"/>
        <v>5.6</v>
      </c>
      <c r="BE8" s="65">
        <f t="shared" si="25"/>
        <v>6.1</v>
      </c>
      <c r="BF8" s="64" t="str">
        <f t="shared" si="26"/>
        <v>TB khá</v>
      </c>
      <c r="BG8" s="58">
        <v>6.4</v>
      </c>
      <c r="BH8" s="61"/>
      <c r="BI8" s="60">
        <f t="shared" si="13"/>
        <v>6.4</v>
      </c>
      <c r="BJ8" s="58">
        <v>8.1999999999999993</v>
      </c>
      <c r="BK8" s="61"/>
      <c r="BL8" s="60">
        <f t="shared" si="14"/>
        <v>8.1999999999999993</v>
      </c>
      <c r="BM8" s="58">
        <v>6.4</v>
      </c>
      <c r="BN8" s="61"/>
      <c r="BO8" s="60">
        <f t="shared" si="15"/>
        <v>6.4</v>
      </c>
      <c r="BP8" s="57">
        <v>6.6</v>
      </c>
      <c r="BQ8" s="59"/>
      <c r="BR8" s="57">
        <f t="shared" si="16"/>
        <v>6.6</v>
      </c>
      <c r="BS8" s="65">
        <f t="shared" si="27"/>
        <v>6.9</v>
      </c>
      <c r="BT8" s="64" t="str">
        <f t="shared" si="17"/>
        <v>TB khá</v>
      </c>
      <c r="BU8" s="58">
        <v>5.4</v>
      </c>
      <c r="BV8" s="59"/>
      <c r="BW8" s="57">
        <f t="shared" si="28"/>
        <v>5.4</v>
      </c>
      <c r="BX8" s="58">
        <v>8.1999999999999993</v>
      </c>
      <c r="BY8" s="59"/>
      <c r="BZ8" s="57">
        <f t="shared" si="29"/>
        <v>8.1999999999999993</v>
      </c>
      <c r="CA8" s="58">
        <v>8.1999999999999993</v>
      </c>
      <c r="CB8" s="59"/>
      <c r="CC8" s="57">
        <f t="shared" si="30"/>
        <v>8.1999999999999993</v>
      </c>
      <c r="CD8" s="58">
        <v>6.8</v>
      </c>
      <c r="CE8" s="59"/>
      <c r="CF8" s="58">
        <f t="shared" si="31"/>
        <v>6.8</v>
      </c>
      <c r="CG8" s="65">
        <f t="shared" si="32"/>
        <v>7.1</v>
      </c>
      <c r="CH8" s="64" t="str">
        <f t="shared" si="18"/>
        <v>Khá</v>
      </c>
      <c r="CI8" s="58">
        <v>7.5</v>
      </c>
      <c r="CJ8" s="59"/>
      <c r="CK8" s="58">
        <f t="shared" si="33"/>
        <v>7.5</v>
      </c>
      <c r="CL8" s="65">
        <f t="shared" si="19"/>
        <v>7.5</v>
      </c>
      <c r="CM8" s="64" t="str">
        <f t="shared" si="20"/>
        <v>Khá</v>
      </c>
      <c r="CN8" s="66">
        <f t="shared" si="21"/>
        <v>6.7</v>
      </c>
      <c r="CO8" s="67"/>
      <c r="CP8" s="57">
        <v>9</v>
      </c>
      <c r="CQ8" s="57">
        <v>7</v>
      </c>
      <c r="CR8" s="57">
        <v>8</v>
      </c>
      <c r="CS8" s="68">
        <f>ROUND((CP8+CQ8+CR8)/3,1)</f>
        <v>8</v>
      </c>
      <c r="CT8" s="2">
        <f t="shared" ref="CT8:CT50" si="35">ROUND((CN8+CS8)/2,1)</f>
        <v>7.4</v>
      </c>
    </row>
    <row r="9" spans="1:98" ht="15.75" x14ac:dyDescent="0.25">
      <c r="A9" s="52">
        <v>4</v>
      </c>
      <c r="B9" s="106" t="s">
        <v>55</v>
      </c>
      <c r="C9" s="107" t="s">
        <v>56</v>
      </c>
      <c r="D9" s="53"/>
      <c r="E9" s="54">
        <v>33817</v>
      </c>
      <c r="F9" s="55" t="s">
        <v>48</v>
      </c>
      <c r="G9" s="56" t="s">
        <v>49</v>
      </c>
      <c r="H9" s="57">
        <v>8.4</v>
      </c>
      <c r="I9" s="57" t="s">
        <v>45</v>
      </c>
      <c r="J9" s="57">
        <f>MAX(H9:I9)</f>
        <v>8.4</v>
      </c>
      <c r="K9" s="58">
        <v>6.2</v>
      </c>
      <c r="L9" s="59" t="s">
        <v>45</v>
      </c>
      <c r="M9" s="60">
        <f t="shared" si="1"/>
        <v>6.2</v>
      </c>
      <c r="N9" s="57">
        <v>8</v>
      </c>
      <c r="O9" s="61" t="s">
        <v>45</v>
      </c>
      <c r="P9" s="60">
        <f t="shared" si="2"/>
        <v>8</v>
      </c>
      <c r="Q9" s="60">
        <v>0</v>
      </c>
      <c r="R9" s="60"/>
      <c r="S9" s="57">
        <v>6.6</v>
      </c>
      <c r="T9" s="59"/>
      <c r="U9" s="60">
        <f t="shared" si="3"/>
        <v>6.6</v>
      </c>
      <c r="V9" s="62">
        <v>6.1</v>
      </c>
      <c r="W9" s="59"/>
      <c r="X9" s="60">
        <f t="shared" si="4"/>
        <v>6.1</v>
      </c>
      <c r="Y9" s="58">
        <v>6.3</v>
      </c>
      <c r="Z9" s="59"/>
      <c r="AA9" s="60">
        <f t="shared" si="5"/>
        <v>6.3</v>
      </c>
      <c r="AB9" s="63">
        <f t="shared" si="34"/>
        <v>6.4</v>
      </c>
      <c r="AC9" s="64" t="str">
        <f t="shared" si="22"/>
        <v>TB khá</v>
      </c>
      <c r="AD9" s="58">
        <v>7.1</v>
      </c>
      <c r="AE9" s="59"/>
      <c r="AF9" s="60">
        <f t="shared" si="6"/>
        <v>7.1</v>
      </c>
      <c r="AG9" s="58">
        <v>7.3</v>
      </c>
      <c r="AH9" s="58"/>
      <c r="AI9" s="60">
        <f t="shared" si="7"/>
        <v>7.3</v>
      </c>
      <c r="AJ9" s="58">
        <v>7.6</v>
      </c>
      <c r="AK9" s="59"/>
      <c r="AL9" s="60">
        <f t="shared" si="8"/>
        <v>7.6</v>
      </c>
      <c r="AM9" s="63">
        <f t="shared" si="23"/>
        <v>7.4</v>
      </c>
      <c r="AN9" s="64" t="str">
        <f t="shared" si="9"/>
        <v>Khá</v>
      </c>
      <c r="AO9" s="58">
        <v>5.9</v>
      </c>
      <c r="AP9" s="52"/>
      <c r="AQ9" s="58">
        <f t="shared" si="10"/>
        <v>5.9</v>
      </c>
      <c r="AR9" s="58">
        <v>3</v>
      </c>
      <c r="AS9" s="58"/>
      <c r="AT9" s="58">
        <v>9</v>
      </c>
      <c r="AU9" s="52" t="s">
        <v>45</v>
      </c>
      <c r="AV9" s="58">
        <f t="shared" si="11"/>
        <v>9</v>
      </c>
      <c r="AW9" s="58">
        <v>0</v>
      </c>
      <c r="AX9" s="58"/>
      <c r="AY9" s="58">
        <v>7.3</v>
      </c>
      <c r="AZ9" s="52"/>
      <c r="BA9" s="57">
        <f t="shared" si="12"/>
        <v>7.3</v>
      </c>
      <c r="BB9" s="57">
        <v>6.4</v>
      </c>
      <c r="BC9" s="52"/>
      <c r="BD9" s="57">
        <f t="shared" si="24"/>
        <v>6.4</v>
      </c>
      <c r="BE9" s="65">
        <f t="shared" si="25"/>
        <v>6.6</v>
      </c>
      <c r="BF9" s="64" t="str">
        <f t="shared" si="26"/>
        <v>TB khá</v>
      </c>
      <c r="BG9" s="58">
        <v>7.4</v>
      </c>
      <c r="BH9" s="61"/>
      <c r="BI9" s="60">
        <f t="shared" si="13"/>
        <v>7.4</v>
      </c>
      <c r="BJ9" s="58">
        <v>7.8</v>
      </c>
      <c r="BK9" s="61"/>
      <c r="BL9" s="60">
        <f t="shared" si="14"/>
        <v>7.8</v>
      </c>
      <c r="BM9" s="58">
        <v>7</v>
      </c>
      <c r="BN9" s="61"/>
      <c r="BO9" s="60">
        <f t="shared" si="15"/>
        <v>7</v>
      </c>
      <c r="BP9" s="57">
        <v>7.4</v>
      </c>
      <c r="BQ9" s="59"/>
      <c r="BR9" s="57">
        <f t="shared" si="16"/>
        <v>7.4</v>
      </c>
      <c r="BS9" s="65">
        <f t="shared" si="27"/>
        <v>7.4</v>
      </c>
      <c r="BT9" s="64" t="str">
        <f t="shared" si="17"/>
        <v>Khá</v>
      </c>
      <c r="BU9" s="58">
        <v>6.3</v>
      </c>
      <c r="BV9" s="59"/>
      <c r="BW9" s="57">
        <f t="shared" si="28"/>
        <v>6.3</v>
      </c>
      <c r="BX9" s="58">
        <v>8.1999999999999993</v>
      </c>
      <c r="BY9" s="59"/>
      <c r="BZ9" s="57">
        <f t="shared" si="29"/>
        <v>8.1999999999999993</v>
      </c>
      <c r="CA9" s="58">
        <v>8.9</v>
      </c>
      <c r="CB9" s="59"/>
      <c r="CC9" s="57">
        <f t="shared" si="30"/>
        <v>8.9</v>
      </c>
      <c r="CD9" s="58">
        <v>8.3000000000000007</v>
      </c>
      <c r="CE9" s="59"/>
      <c r="CF9" s="58">
        <f t="shared" si="31"/>
        <v>8.3000000000000007</v>
      </c>
      <c r="CG9" s="65">
        <f t="shared" si="32"/>
        <v>8</v>
      </c>
      <c r="CH9" s="64" t="str">
        <f t="shared" si="18"/>
        <v>Giỏi</v>
      </c>
      <c r="CI9" s="58">
        <v>8.6</v>
      </c>
      <c r="CJ9" s="59"/>
      <c r="CK9" s="58">
        <f t="shared" si="33"/>
        <v>8.6</v>
      </c>
      <c r="CL9" s="65">
        <f t="shared" si="19"/>
        <v>8.6</v>
      </c>
      <c r="CM9" s="64" t="str">
        <f t="shared" si="20"/>
        <v>Giỏi</v>
      </c>
      <c r="CN9" s="66">
        <f t="shared" si="21"/>
        <v>7.3</v>
      </c>
      <c r="CO9" s="67"/>
      <c r="CP9" s="57" t="s">
        <v>52</v>
      </c>
      <c r="CQ9" s="57">
        <v>10</v>
      </c>
      <c r="CR9" s="57">
        <v>8.5</v>
      </c>
      <c r="CS9" s="68">
        <f>ROUND((CQ9+CR9)/2,1)</f>
        <v>9.3000000000000007</v>
      </c>
      <c r="CT9" s="2">
        <f t="shared" si="35"/>
        <v>8.3000000000000007</v>
      </c>
    </row>
    <row r="10" spans="1:98" ht="15.75" x14ac:dyDescent="0.25">
      <c r="A10" s="52">
        <v>5</v>
      </c>
      <c r="B10" s="106" t="s">
        <v>57</v>
      </c>
      <c r="C10" s="107" t="s">
        <v>58</v>
      </c>
      <c r="D10" s="53"/>
      <c r="E10" s="54">
        <v>30261</v>
      </c>
      <c r="F10" s="55" t="s">
        <v>48</v>
      </c>
      <c r="G10" s="56" t="s">
        <v>49</v>
      </c>
      <c r="H10" s="57">
        <v>8.8000000000000007</v>
      </c>
      <c r="I10" s="57" t="s">
        <v>45</v>
      </c>
      <c r="J10" s="57">
        <f>MAX(H10:I10)</f>
        <v>8.8000000000000007</v>
      </c>
      <c r="K10" s="58">
        <v>7.5</v>
      </c>
      <c r="L10" s="59" t="s">
        <v>45</v>
      </c>
      <c r="M10" s="60">
        <f t="shared" si="1"/>
        <v>7.5</v>
      </c>
      <c r="N10" s="57">
        <v>6.5</v>
      </c>
      <c r="O10" s="61" t="s">
        <v>45</v>
      </c>
      <c r="P10" s="60">
        <f t="shared" si="2"/>
        <v>6.5</v>
      </c>
      <c r="Q10" s="60">
        <v>0</v>
      </c>
      <c r="R10" s="60"/>
      <c r="S10" s="57">
        <v>7.5</v>
      </c>
      <c r="T10" s="59"/>
      <c r="U10" s="60">
        <f t="shared" si="3"/>
        <v>7.5</v>
      </c>
      <c r="V10" s="62">
        <v>6.7</v>
      </c>
      <c r="W10" s="59"/>
      <c r="X10" s="60">
        <f t="shared" si="4"/>
        <v>6.7</v>
      </c>
      <c r="Y10" s="58">
        <v>6.1</v>
      </c>
      <c r="Z10" s="59"/>
      <c r="AA10" s="60">
        <f t="shared" si="5"/>
        <v>6.1</v>
      </c>
      <c r="AB10" s="63">
        <f t="shared" si="34"/>
        <v>6.9</v>
      </c>
      <c r="AC10" s="64" t="str">
        <f t="shared" si="22"/>
        <v>TB khá</v>
      </c>
      <c r="AD10" s="58">
        <v>6.1</v>
      </c>
      <c r="AE10" s="59"/>
      <c r="AF10" s="60">
        <f t="shared" si="6"/>
        <v>6.1</v>
      </c>
      <c r="AG10" s="58">
        <v>6.5</v>
      </c>
      <c r="AH10" s="58"/>
      <c r="AI10" s="60">
        <f t="shared" si="7"/>
        <v>6.5</v>
      </c>
      <c r="AJ10" s="58">
        <v>7.1</v>
      </c>
      <c r="AK10" s="59"/>
      <c r="AL10" s="60">
        <f t="shared" si="8"/>
        <v>7.1</v>
      </c>
      <c r="AM10" s="63">
        <f t="shared" si="23"/>
        <v>6.6</v>
      </c>
      <c r="AN10" s="64" t="str">
        <f t="shared" si="9"/>
        <v>TB khá</v>
      </c>
      <c r="AO10" s="58">
        <v>5.9</v>
      </c>
      <c r="AP10" s="61" t="s">
        <v>45</v>
      </c>
      <c r="AQ10" s="58">
        <f t="shared" si="10"/>
        <v>5.9</v>
      </c>
      <c r="AR10" s="58">
        <v>0</v>
      </c>
      <c r="AS10" s="58"/>
      <c r="AT10" s="58">
        <v>9</v>
      </c>
      <c r="AU10" s="52" t="s">
        <v>45</v>
      </c>
      <c r="AV10" s="58">
        <f t="shared" si="11"/>
        <v>9</v>
      </c>
      <c r="AW10" s="58">
        <v>0</v>
      </c>
      <c r="AX10" s="58"/>
      <c r="AY10" s="58">
        <v>6.1</v>
      </c>
      <c r="AZ10" s="52"/>
      <c r="BA10" s="57">
        <f t="shared" si="12"/>
        <v>6.1</v>
      </c>
      <c r="BB10" s="57">
        <v>5.3</v>
      </c>
      <c r="BC10" s="52"/>
      <c r="BD10" s="57">
        <f t="shared" si="24"/>
        <v>5.3</v>
      </c>
      <c r="BE10" s="65">
        <f t="shared" si="25"/>
        <v>5.8</v>
      </c>
      <c r="BF10" s="64" t="str">
        <f t="shared" si="26"/>
        <v>Trung bình</v>
      </c>
      <c r="BG10" s="58">
        <v>6.4</v>
      </c>
      <c r="BH10" s="61"/>
      <c r="BI10" s="60">
        <f t="shared" si="13"/>
        <v>6.4</v>
      </c>
      <c r="BJ10" s="58">
        <v>6.6</v>
      </c>
      <c r="BK10" s="61"/>
      <c r="BL10" s="60">
        <f t="shared" si="14"/>
        <v>6.6</v>
      </c>
      <c r="BM10" s="58">
        <v>7.1</v>
      </c>
      <c r="BN10" s="61"/>
      <c r="BO10" s="60">
        <f t="shared" si="15"/>
        <v>7.1</v>
      </c>
      <c r="BP10" s="57">
        <v>5.6</v>
      </c>
      <c r="BQ10" s="59"/>
      <c r="BR10" s="57">
        <f t="shared" si="16"/>
        <v>5.6</v>
      </c>
      <c r="BS10" s="65">
        <f t="shared" si="27"/>
        <v>6.4</v>
      </c>
      <c r="BT10" s="64" t="str">
        <f t="shared" si="17"/>
        <v>TB khá</v>
      </c>
      <c r="BU10" s="58">
        <v>5.9</v>
      </c>
      <c r="BV10" s="59"/>
      <c r="BW10" s="57">
        <f t="shared" si="28"/>
        <v>5.9</v>
      </c>
      <c r="BX10" s="58">
        <v>8.6</v>
      </c>
      <c r="BY10" s="59"/>
      <c r="BZ10" s="57">
        <f t="shared" si="29"/>
        <v>8.6</v>
      </c>
      <c r="CA10" s="58">
        <v>8.6</v>
      </c>
      <c r="CB10" s="59"/>
      <c r="CC10" s="57">
        <f t="shared" si="30"/>
        <v>8.6</v>
      </c>
      <c r="CD10" s="58">
        <v>7.4</v>
      </c>
      <c r="CE10" s="59"/>
      <c r="CF10" s="58">
        <f t="shared" si="31"/>
        <v>7.4</v>
      </c>
      <c r="CG10" s="65">
        <f t="shared" si="32"/>
        <v>7.6</v>
      </c>
      <c r="CH10" s="64" t="str">
        <f t="shared" si="18"/>
        <v>Khá</v>
      </c>
      <c r="CI10" s="58">
        <v>8.1999999999999993</v>
      </c>
      <c r="CJ10" s="59"/>
      <c r="CK10" s="58">
        <f t="shared" si="33"/>
        <v>8.1999999999999993</v>
      </c>
      <c r="CL10" s="65">
        <f t="shared" si="19"/>
        <v>8.1999999999999993</v>
      </c>
      <c r="CM10" s="64" t="str">
        <f t="shared" si="20"/>
        <v>Giỏi</v>
      </c>
      <c r="CN10" s="66">
        <f t="shared" si="21"/>
        <v>6.9</v>
      </c>
      <c r="CO10" s="67"/>
      <c r="CP10" s="57" t="s">
        <v>52</v>
      </c>
      <c r="CQ10" s="57">
        <v>10</v>
      </c>
      <c r="CR10" s="57">
        <v>8.5</v>
      </c>
      <c r="CS10" s="68">
        <f>ROUND((CQ10+CR10)/2,1)</f>
        <v>9.3000000000000007</v>
      </c>
      <c r="CT10" s="2">
        <f t="shared" si="35"/>
        <v>8.1</v>
      </c>
    </row>
    <row r="11" spans="1:98" ht="15.75" x14ac:dyDescent="0.25">
      <c r="A11" s="52">
        <v>6</v>
      </c>
      <c r="B11" s="106" t="s">
        <v>59</v>
      </c>
      <c r="C11" s="107" t="s">
        <v>60</v>
      </c>
      <c r="D11" s="53"/>
      <c r="E11" s="54">
        <v>33400</v>
      </c>
      <c r="F11" s="55" t="s">
        <v>48</v>
      </c>
      <c r="G11" s="56" t="s">
        <v>49</v>
      </c>
      <c r="H11" s="57">
        <v>8</v>
      </c>
      <c r="I11" s="57" t="s">
        <v>45</v>
      </c>
      <c r="J11" s="57">
        <f>MAX(H11:I11)</f>
        <v>8</v>
      </c>
      <c r="K11" s="58">
        <v>8</v>
      </c>
      <c r="L11" s="59" t="s">
        <v>45</v>
      </c>
      <c r="M11" s="60">
        <f t="shared" si="1"/>
        <v>8</v>
      </c>
      <c r="N11" s="57">
        <v>7.5</v>
      </c>
      <c r="O11" s="61" t="s">
        <v>45</v>
      </c>
      <c r="P11" s="60">
        <f t="shared" si="2"/>
        <v>7.5</v>
      </c>
      <c r="Q11" s="60">
        <v>0</v>
      </c>
      <c r="R11" s="60"/>
      <c r="S11" s="57">
        <v>7.5</v>
      </c>
      <c r="T11" s="59"/>
      <c r="U11" s="60">
        <f t="shared" si="3"/>
        <v>7.5</v>
      </c>
      <c r="V11" s="62">
        <v>6.6</v>
      </c>
      <c r="W11" s="59"/>
      <c r="X11" s="60">
        <f t="shared" si="4"/>
        <v>6.6</v>
      </c>
      <c r="Y11" s="58">
        <v>6.6</v>
      </c>
      <c r="Z11" s="59"/>
      <c r="AA11" s="60">
        <f t="shared" si="5"/>
        <v>6.6</v>
      </c>
      <c r="AB11" s="63">
        <f t="shared" si="34"/>
        <v>7</v>
      </c>
      <c r="AC11" s="64" t="str">
        <f t="shared" si="22"/>
        <v>Khá</v>
      </c>
      <c r="AD11" s="58">
        <v>6.3</v>
      </c>
      <c r="AE11" s="59"/>
      <c r="AF11" s="60">
        <f t="shared" si="6"/>
        <v>6.3</v>
      </c>
      <c r="AG11" s="58">
        <v>6.6</v>
      </c>
      <c r="AH11" s="58"/>
      <c r="AI11" s="60">
        <f t="shared" si="7"/>
        <v>6.6</v>
      </c>
      <c r="AJ11" s="58">
        <v>7.8</v>
      </c>
      <c r="AK11" s="59"/>
      <c r="AL11" s="60">
        <f t="shared" si="8"/>
        <v>7.8</v>
      </c>
      <c r="AM11" s="63">
        <f t="shared" si="23"/>
        <v>6.9</v>
      </c>
      <c r="AN11" s="64" t="str">
        <f t="shared" si="9"/>
        <v>TB khá</v>
      </c>
      <c r="AO11" s="58">
        <v>6.5</v>
      </c>
      <c r="AP11" s="61" t="s">
        <v>45</v>
      </c>
      <c r="AQ11" s="58">
        <f t="shared" si="10"/>
        <v>6.5</v>
      </c>
      <c r="AR11" s="58">
        <v>0</v>
      </c>
      <c r="AS11" s="58"/>
      <c r="AT11" s="58">
        <v>7</v>
      </c>
      <c r="AU11" s="52" t="s">
        <v>45</v>
      </c>
      <c r="AV11" s="58">
        <f t="shared" si="11"/>
        <v>7</v>
      </c>
      <c r="AW11" s="58">
        <v>0</v>
      </c>
      <c r="AX11" s="58"/>
      <c r="AY11" s="58">
        <v>7</v>
      </c>
      <c r="AZ11" s="52"/>
      <c r="BA11" s="57">
        <f t="shared" si="12"/>
        <v>7</v>
      </c>
      <c r="BB11" s="57">
        <v>6</v>
      </c>
      <c r="BC11" s="52"/>
      <c r="BD11" s="57">
        <f t="shared" si="24"/>
        <v>6</v>
      </c>
      <c r="BE11" s="65">
        <f t="shared" si="25"/>
        <v>6.6</v>
      </c>
      <c r="BF11" s="64" t="str">
        <f t="shared" si="26"/>
        <v>TB khá</v>
      </c>
      <c r="BG11" s="58">
        <v>7.1</v>
      </c>
      <c r="BH11" s="61"/>
      <c r="BI11" s="60">
        <f t="shared" si="13"/>
        <v>7.1</v>
      </c>
      <c r="BJ11" s="58">
        <v>8.6999999999999993</v>
      </c>
      <c r="BK11" s="61"/>
      <c r="BL11" s="60">
        <f t="shared" si="14"/>
        <v>8.6999999999999993</v>
      </c>
      <c r="BM11" s="58">
        <v>7.6</v>
      </c>
      <c r="BN11" s="61"/>
      <c r="BO11" s="60">
        <f t="shared" si="15"/>
        <v>7.6</v>
      </c>
      <c r="BP11" s="57">
        <v>6.7</v>
      </c>
      <c r="BQ11" s="59"/>
      <c r="BR11" s="57">
        <f t="shared" si="16"/>
        <v>6.7</v>
      </c>
      <c r="BS11" s="65">
        <f t="shared" si="27"/>
        <v>7.5</v>
      </c>
      <c r="BT11" s="64" t="str">
        <f t="shared" si="17"/>
        <v>Khá</v>
      </c>
      <c r="BU11" s="58">
        <v>5.9</v>
      </c>
      <c r="BV11" s="59"/>
      <c r="BW11" s="57">
        <f t="shared" si="28"/>
        <v>5.9</v>
      </c>
      <c r="BX11" s="58">
        <v>7.4</v>
      </c>
      <c r="BY11" s="59"/>
      <c r="BZ11" s="57">
        <f t="shared" si="29"/>
        <v>7.4</v>
      </c>
      <c r="CA11" s="58">
        <v>9.1</v>
      </c>
      <c r="CB11" s="59"/>
      <c r="CC11" s="57">
        <f t="shared" si="30"/>
        <v>9.1</v>
      </c>
      <c r="CD11" s="58">
        <v>8.1</v>
      </c>
      <c r="CE11" s="59"/>
      <c r="CF11" s="58">
        <f t="shared" si="31"/>
        <v>8.1</v>
      </c>
      <c r="CG11" s="65">
        <f t="shared" si="32"/>
        <v>7.8</v>
      </c>
      <c r="CH11" s="64" t="str">
        <f t="shared" si="18"/>
        <v>Khá</v>
      </c>
      <c r="CI11" s="58">
        <v>8.3000000000000007</v>
      </c>
      <c r="CJ11" s="59"/>
      <c r="CK11" s="58">
        <f t="shared" si="33"/>
        <v>8.3000000000000007</v>
      </c>
      <c r="CL11" s="65">
        <f t="shared" si="19"/>
        <v>8.3000000000000007</v>
      </c>
      <c r="CM11" s="64" t="str">
        <f t="shared" si="20"/>
        <v>Giỏi</v>
      </c>
      <c r="CN11" s="66">
        <f t="shared" si="21"/>
        <v>7.3</v>
      </c>
      <c r="CO11" s="67"/>
      <c r="CP11" s="57" t="s">
        <v>52</v>
      </c>
      <c r="CQ11" s="69">
        <v>10</v>
      </c>
      <c r="CR11" s="69">
        <v>9</v>
      </c>
      <c r="CS11" s="68">
        <f>ROUND((CQ11+CR11)/2,1)</f>
        <v>9.5</v>
      </c>
      <c r="CT11" s="2">
        <f t="shared" si="35"/>
        <v>8.4</v>
      </c>
    </row>
    <row r="12" spans="1:98" ht="15.75" x14ac:dyDescent="0.25">
      <c r="A12" s="52">
        <v>7</v>
      </c>
      <c r="B12" s="106" t="s">
        <v>61</v>
      </c>
      <c r="C12" s="107" t="s">
        <v>60</v>
      </c>
      <c r="D12" s="53"/>
      <c r="E12" s="54">
        <v>34566</v>
      </c>
      <c r="F12" s="55" t="s">
        <v>48</v>
      </c>
      <c r="G12" s="56" t="s">
        <v>49</v>
      </c>
      <c r="H12" s="57">
        <v>5.4</v>
      </c>
      <c r="I12" s="57"/>
      <c r="J12" s="57">
        <f t="shared" si="0"/>
        <v>5.4</v>
      </c>
      <c r="K12" s="58">
        <v>6.3</v>
      </c>
      <c r="L12" s="59"/>
      <c r="M12" s="60">
        <f t="shared" si="1"/>
        <v>6.3</v>
      </c>
      <c r="N12" s="57">
        <v>5.9</v>
      </c>
      <c r="O12" s="61"/>
      <c r="P12" s="60">
        <f t="shared" si="2"/>
        <v>5.9</v>
      </c>
      <c r="Q12" s="60">
        <v>4</v>
      </c>
      <c r="R12" s="60"/>
      <c r="S12" s="57">
        <v>5.6</v>
      </c>
      <c r="T12" s="59"/>
      <c r="U12" s="60">
        <f t="shared" si="3"/>
        <v>5.6</v>
      </c>
      <c r="V12" s="62">
        <v>7</v>
      </c>
      <c r="W12" s="59"/>
      <c r="X12" s="60">
        <f t="shared" si="4"/>
        <v>7</v>
      </c>
      <c r="Y12" s="58">
        <v>6.7</v>
      </c>
      <c r="Z12" s="59"/>
      <c r="AA12" s="60">
        <f t="shared" si="5"/>
        <v>6.7</v>
      </c>
      <c r="AB12" s="63">
        <f t="shared" si="34"/>
        <v>6.2</v>
      </c>
      <c r="AC12" s="64" t="str">
        <f t="shared" si="22"/>
        <v>TB khá</v>
      </c>
      <c r="AD12" s="58">
        <v>6.2</v>
      </c>
      <c r="AE12" s="59"/>
      <c r="AF12" s="60">
        <f t="shared" si="6"/>
        <v>6.2</v>
      </c>
      <c r="AG12" s="58">
        <v>6.6</v>
      </c>
      <c r="AH12" s="58"/>
      <c r="AI12" s="60">
        <f t="shared" si="7"/>
        <v>6.6</v>
      </c>
      <c r="AJ12" s="58">
        <v>6.7</v>
      </c>
      <c r="AK12" s="59"/>
      <c r="AL12" s="60">
        <f t="shared" si="8"/>
        <v>6.7</v>
      </c>
      <c r="AM12" s="63">
        <f t="shared" si="23"/>
        <v>6.5</v>
      </c>
      <c r="AN12" s="64" t="str">
        <f t="shared" si="9"/>
        <v>TB khá</v>
      </c>
      <c r="AO12" s="58">
        <v>4.5</v>
      </c>
      <c r="AP12" s="58">
        <v>6</v>
      </c>
      <c r="AQ12" s="58">
        <f t="shared" si="10"/>
        <v>6</v>
      </c>
      <c r="AR12" s="58">
        <v>3</v>
      </c>
      <c r="AS12" s="58"/>
      <c r="AT12" s="58">
        <v>4.9000000000000004</v>
      </c>
      <c r="AU12" s="52">
        <v>6.1</v>
      </c>
      <c r="AV12" s="58">
        <f t="shared" si="11"/>
        <v>6.1</v>
      </c>
      <c r="AW12" s="58">
        <v>3</v>
      </c>
      <c r="AX12" s="58"/>
      <c r="AY12" s="58">
        <v>6.1</v>
      </c>
      <c r="AZ12" s="52"/>
      <c r="BA12" s="57">
        <f t="shared" si="12"/>
        <v>6.1</v>
      </c>
      <c r="BB12" s="57">
        <v>5.9</v>
      </c>
      <c r="BC12" s="52"/>
      <c r="BD12" s="57">
        <f t="shared" si="24"/>
        <v>5.9</v>
      </c>
      <c r="BE12" s="65">
        <f t="shared" si="25"/>
        <v>6</v>
      </c>
      <c r="BF12" s="64" t="str">
        <f t="shared" si="26"/>
        <v>TB khá</v>
      </c>
      <c r="BG12" s="58">
        <v>7</v>
      </c>
      <c r="BH12" s="61"/>
      <c r="BI12" s="60">
        <f t="shared" si="13"/>
        <v>7</v>
      </c>
      <c r="BJ12" s="58">
        <v>6.5</v>
      </c>
      <c r="BK12" s="61"/>
      <c r="BL12" s="60">
        <f t="shared" si="14"/>
        <v>6.5</v>
      </c>
      <c r="BM12" s="58">
        <v>5.9</v>
      </c>
      <c r="BN12" s="61"/>
      <c r="BO12" s="60">
        <f t="shared" si="15"/>
        <v>5.9</v>
      </c>
      <c r="BP12" s="57">
        <v>5.8</v>
      </c>
      <c r="BQ12" s="59"/>
      <c r="BR12" s="57">
        <f t="shared" si="16"/>
        <v>5.8</v>
      </c>
      <c r="BS12" s="65">
        <f t="shared" si="27"/>
        <v>6.2</v>
      </c>
      <c r="BT12" s="64" t="str">
        <f t="shared" si="17"/>
        <v>TB khá</v>
      </c>
      <c r="BU12" s="58">
        <v>6.5</v>
      </c>
      <c r="BV12" s="59"/>
      <c r="BW12" s="57">
        <f t="shared" si="28"/>
        <v>6.5</v>
      </c>
      <c r="BX12" s="58">
        <v>8.3000000000000007</v>
      </c>
      <c r="BY12" s="59"/>
      <c r="BZ12" s="57">
        <f t="shared" si="29"/>
        <v>8.3000000000000007</v>
      </c>
      <c r="CA12" s="58">
        <v>8</v>
      </c>
      <c r="CB12" s="59"/>
      <c r="CC12" s="57">
        <f t="shared" si="30"/>
        <v>8</v>
      </c>
      <c r="CD12" s="58">
        <v>6.9</v>
      </c>
      <c r="CE12" s="59"/>
      <c r="CF12" s="58">
        <f t="shared" si="31"/>
        <v>6.9</v>
      </c>
      <c r="CG12" s="65">
        <f t="shared" si="32"/>
        <v>7.3</v>
      </c>
      <c r="CH12" s="64" t="str">
        <f t="shared" si="18"/>
        <v>Khá</v>
      </c>
      <c r="CI12" s="58">
        <v>8.3000000000000007</v>
      </c>
      <c r="CJ12" s="59"/>
      <c r="CK12" s="58">
        <f t="shared" si="33"/>
        <v>8.3000000000000007</v>
      </c>
      <c r="CL12" s="65">
        <f t="shared" si="19"/>
        <v>8.3000000000000007</v>
      </c>
      <c r="CM12" s="64" t="str">
        <f t="shared" si="20"/>
        <v>Giỏi</v>
      </c>
      <c r="CN12" s="66">
        <f t="shared" si="21"/>
        <v>6.6</v>
      </c>
      <c r="CO12" s="67"/>
      <c r="CP12" s="70">
        <v>7</v>
      </c>
      <c r="CQ12" s="70">
        <v>8</v>
      </c>
      <c r="CR12" s="70">
        <v>8.5</v>
      </c>
      <c r="CS12" s="68">
        <f>ROUND((CP12+CQ12+CR12)/3,1)</f>
        <v>7.8</v>
      </c>
      <c r="CT12" s="2">
        <f t="shared" si="35"/>
        <v>7.2</v>
      </c>
    </row>
    <row r="13" spans="1:98" ht="15.75" x14ac:dyDescent="0.25">
      <c r="A13" s="52">
        <v>8</v>
      </c>
      <c r="B13" s="106" t="s">
        <v>62</v>
      </c>
      <c r="C13" s="107" t="s">
        <v>63</v>
      </c>
      <c r="D13" s="53"/>
      <c r="E13" s="54">
        <v>33181</v>
      </c>
      <c r="F13" s="55" t="s">
        <v>48</v>
      </c>
      <c r="G13" s="56" t="s">
        <v>49</v>
      </c>
      <c r="H13" s="57">
        <v>6.5</v>
      </c>
      <c r="I13" s="57" t="s">
        <v>45</v>
      </c>
      <c r="J13" s="57">
        <f>MAX(H13:I13)</f>
        <v>6.5</v>
      </c>
      <c r="K13" s="58">
        <v>7</v>
      </c>
      <c r="L13" s="59" t="s">
        <v>45</v>
      </c>
      <c r="M13" s="60">
        <f t="shared" si="1"/>
        <v>7</v>
      </c>
      <c r="N13" s="57">
        <v>6.8</v>
      </c>
      <c r="O13" s="61" t="s">
        <v>45</v>
      </c>
      <c r="P13" s="60">
        <f t="shared" si="2"/>
        <v>6.8</v>
      </c>
      <c r="Q13" s="60">
        <v>0</v>
      </c>
      <c r="R13" s="60"/>
      <c r="S13" s="57">
        <v>6.2</v>
      </c>
      <c r="T13" s="59"/>
      <c r="U13" s="60">
        <f t="shared" si="3"/>
        <v>6.2</v>
      </c>
      <c r="V13" s="62">
        <v>6.6</v>
      </c>
      <c r="W13" s="59"/>
      <c r="X13" s="60">
        <f t="shared" si="4"/>
        <v>6.6</v>
      </c>
      <c r="Y13" s="58">
        <v>6.3</v>
      </c>
      <c r="Z13" s="59"/>
      <c r="AA13" s="60">
        <f t="shared" si="5"/>
        <v>6.3</v>
      </c>
      <c r="AB13" s="63">
        <f t="shared" si="34"/>
        <v>6.3</v>
      </c>
      <c r="AC13" s="64" t="str">
        <f t="shared" si="22"/>
        <v>TB khá</v>
      </c>
      <c r="AD13" s="58">
        <v>6.3</v>
      </c>
      <c r="AE13" s="59"/>
      <c r="AF13" s="60">
        <f t="shared" si="6"/>
        <v>6.3</v>
      </c>
      <c r="AG13" s="58">
        <v>6.4</v>
      </c>
      <c r="AH13" s="58"/>
      <c r="AI13" s="60">
        <f t="shared" si="7"/>
        <v>6.4</v>
      </c>
      <c r="AJ13" s="58">
        <v>6.7</v>
      </c>
      <c r="AK13" s="59"/>
      <c r="AL13" s="60">
        <f t="shared" si="8"/>
        <v>6.7</v>
      </c>
      <c r="AM13" s="63">
        <f t="shared" si="23"/>
        <v>6.5</v>
      </c>
      <c r="AN13" s="64" t="str">
        <f t="shared" si="9"/>
        <v>TB khá</v>
      </c>
      <c r="AO13" s="58">
        <v>6</v>
      </c>
      <c r="AP13" s="52" t="s">
        <v>45</v>
      </c>
      <c r="AQ13" s="58">
        <f t="shared" si="10"/>
        <v>6</v>
      </c>
      <c r="AR13" s="58">
        <v>0</v>
      </c>
      <c r="AS13" s="58"/>
      <c r="AT13" s="58">
        <v>8</v>
      </c>
      <c r="AU13" s="52" t="s">
        <v>45</v>
      </c>
      <c r="AV13" s="58">
        <f t="shared" si="11"/>
        <v>8</v>
      </c>
      <c r="AW13" s="58">
        <v>0</v>
      </c>
      <c r="AX13" s="58"/>
      <c r="AY13" s="58">
        <v>5.4</v>
      </c>
      <c r="AZ13" s="52"/>
      <c r="BA13" s="57">
        <f t="shared" si="12"/>
        <v>5.4</v>
      </c>
      <c r="BB13" s="57">
        <v>5.8</v>
      </c>
      <c r="BC13" s="52"/>
      <c r="BD13" s="57">
        <f t="shared" si="24"/>
        <v>5.8</v>
      </c>
      <c r="BE13" s="65">
        <f t="shared" si="25"/>
        <v>5.6</v>
      </c>
      <c r="BF13" s="64" t="str">
        <f t="shared" si="26"/>
        <v>Trung bình</v>
      </c>
      <c r="BG13" s="58">
        <v>6.6</v>
      </c>
      <c r="BH13" s="61"/>
      <c r="BI13" s="60">
        <f t="shared" si="13"/>
        <v>6.6</v>
      </c>
      <c r="BJ13" s="58">
        <v>6.3</v>
      </c>
      <c r="BK13" s="61"/>
      <c r="BL13" s="60">
        <f t="shared" si="14"/>
        <v>6.3</v>
      </c>
      <c r="BM13" s="58">
        <v>7.1</v>
      </c>
      <c r="BN13" s="61"/>
      <c r="BO13" s="60">
        <f t="shared" si="15"/>
        <v>7.1</v>
      </c>
      <c r="BP13" s="57">
        <v>6.2</v>
      </c>
      <c r="BQ13" s="59"/>
      <c r="BR13" s="57">
        <f t="shared" si="16"/>
        <v>6.2</v>
      </c>
      <c r="BS13" s="65">
        <f t="shared" si="27"/>
        <v>6.5</v>
      </c>
      <c r="BT13" s="64" t="str">
        <f t="shared" si="17"/>
        <v>TB khá</v>
      </c>
      <c r="BU13" s="58">
        <v>6.1</v>
      </c>
      <c r="BV13" s="59"/>
      <c r="BW13" s="57">
        <f t="shared" si="28"/>
        <v>6.1</v>
      </c>
      <c r="BX13" s="58">
        <v>7.7</v>
      </c>
      <c r="BY13" s="59"/>
      <c r="BZ13" s="57">
        <f t="shared" si="29"/>
        <v>7.7</v>
      </c>
      <c r="CA13" s="58">
        <v>8.5</v>
      </c>
      <c r="CB13" s="59"/>
      <c r="CC13" s="57">
        <f t="shared" si="30"/>
        <v>8.5</v>
      </c>
      <c r="CD13" s="58">
        <v>7.3</v>
      </c>
      <c r="CE13" s="59"/>
      <c r="CF13" s="58">
        <f t="shared" si="31"/>
        <v>7.3</v>
      </c>
      <c r="CG13" s="65">
        <f t="shared" si="32"/>
        <v>7.4</v>
      </c>
      <c r="CH13" s="64" t="str">
        <f t="shared" si="18"/>
        <v>Khá</v>
      </c>
      <c r="CI13" s="58">
        <v>7.7</v>
      </c>
      <c r="CJ13" s="59"/>
      <c r="CK13" s="58">
        <f t="shared" si="33"/>
        <v>7.7</v>
      </c>
      <c r="CL13" s="65">
        <f t="shared" si="19"/>
        <v>7.7</v>
      </c>
      <c r="CM13" s="64" t="str">
        <f t="shared" si="20"/>
        <v>Khá</v>
      </c>
      <c r="CN13" s="66">
        <f t="shared" si="21"/>
        <v>6.7</v>
      </c>
      <c r="CO13" s="67"/>
      <c r="CP13" s="57" t="s">
        <v>52</v>
      </c>
      <c r="CQ13" s="57">
        <v>10</v>
      </c>
      <c r="CR13" s="57">
        <v>8.5</v>
      </c>
      <c r="CS13" s="68">
        <f>ROUND((CQ13+CR13)/2,1)</f>
        <v>9.3000000000000007</v>
      </c>
      <c r="CT13" s="2">
        <f t="shared" si="35"/>
        <v>8</v>
      </c>
    </row>
    <row r="14" spans="1:98" ht="15.75" x14ac:dyDescent="0.25">
      <c r="A14" s="52">
        <v>9</v>
      </c>
      <c r="B14" s="106" t="s">
        <v>64</v>
      </c>
      <c r="C14" s="107" t="s">
        <v>65</v>
      </c>
      <c r="D14" s="54">
        <v>31636</v>
      </c>
      <c r="E14" s="67"/>
      <c r="F14" s="55" t="s">
        <v>48</v>
      </c>
      <c r="G14" s="56" t="s">
        <v>49</v>
      </c>
      <c r="H14" s="57">
        <v>6.3</v>
      </c>
      <c r="I14" s="57" t="s">
        <v>45</v>
      </c>
      <c r="J14" s="57">
        <f>MAX(H14:I14)</f>
        <v>6.3</v>
      </c>
      <c r="K14" s="58">
        <v>6.7</v>
      </c>
      <c r="L14" s="59" t="s">
        <v>45</v>
      </c>
      <c r="M14" s="60">
        <f t="shared" si="1"/>
        <v>6.7</v>
      </c>
      <c r="N14" s="57">
        <v>6.2</v>
      </c>
      <c r="O14" s="61" t="s">
        <v>45</v>
      </c>
      <c r="P14" s="60">
        <f t="shared" si="2"/>
        <v>6.2</v>
      </c>
      <c r="Q14" s="60">
        <v>0</v>
      </c>
      <c r="R14" s="60"/>
      <c r="S14" s="57">
        <v>5</v>
      </c>
      <c r="T14" s="59"/>
      <c r="U14" s="60">
        <f t="shared" si="3"/>
        <v>5</v>
      </c>
      <c r="V14" s="62">
        <v>6</v>
      </c>
      <c r="W14" s="59"/>
      <c r="X14" s="60">
        <f t="shared" si="4"/>
        <v>6</v>
      </c>
      <c r="Y14" s="58">
        <v>6</v>
      </c>
      <c r="Z14" s="59"/>
      <c r="AA14" s="60">
        <f t="shared" si="5"/>
        <v>6</v>
      </c>
      <c r="AB14" s="63">
        <f t="shared" si="34"/>
        <v>5.5</v>
      </c>
      <c r="AC14" s="64" t="str">
        <f t="shared" si="22"/>
        <v>Trung bình</v>
      </c>
      <c r="AD14" s="58">
        <v>6.1</v>
      </c>
      <c r="AE14" s="59"/>
      <c r="AF14" s="60">
        <f t="shared" si="6"/>
        <v>6.1</v>
      </c>
      <c r="AG14" s="58">
        <v>6.7</v>
      </c>
      <c r="AH14" s="58"/>
      <c r="AI14" s="60">
        <f t="shared" si="7"/>
        <v>6.7</v>
      </c>
      <c r="AJ14" s="58">
        <v>7.7</v>
      </c>
      <c r="AK14" s="59"/>
      <c r="AL14" s="60">
        <f t="shared" si="8"/>
        <v>7.7</v>
      </c>
      <c r="AM14" s="63">
        <f t="shared" si="23"/>
        <v>6.9</v>
      </c>
      <c r="AN14" s="64" t="str">
        <f t="shared" si="9"/>
        <v>TB khá</v>
      </c>
      <c r="AO14" s="58">
        <v>6.9</v>
      </c>
      <c r="AP14" s="52" t="s">
        <v>45</v>
      </c>
      <c r="AQ14" s="58">
        <f t="shared" si="10"/>
        <v>6.9</v>
      </c>
      <c r="AR14" s="58">
        <v>0</v>
      </c>
      <c r="AS14" s="58"/>
      <c r="AT14" s="58">
        <v>5.3</v>
      </c>
      <c r="AU14" s="52"/>
      <c r="AV14" s="58">
        <f t="shared" si="11"/>
        <v>5.3</v>
      </c>
      <c r="AW14" s="58">
        <v>3</v>
      </c>
      <c r="AX14" s="58"/>
      <c r="AY14" s="58">
        <v>6.6</v>
      </c>
      <c r="AZ14" s="52"/>
      <c r="BA14" s="57">
        <f t="shared" si="12"/>
        <v>6.6</v>
      </c>
      <c r="BB14" s="57">
        <v>6.2</v>
      </c>
      <c r="BC14" s="52"/>
      <c r="BD14" s="57">
        <f t="shared" si="24"/>
        <v>6.2</v>
      </c>
      <c r="BE14" s="65">
        <f t="shared" si="25"/>
        <v>6.1</v>
      </c>
      <c r="BF14" s="64" t="str">
        <f t="shared" si="26"/>
        <v>TB khá</v>
      </c>
      <c r="BG14" s="58">
        <v>6.5</v>
      </c>
      <c r="BH14" s="61"/>
      <c r="BI14" s="60">
        <f t="shared" si="13"/>
        <v>6.5</v>
      </c>
      <c r="BJ14" s="58">
        <v>8.6999999999999993</v>
      </c>
      <c r="BK14" s="61"/>
      <c r="BL14" s="60">
        <f t="shared" si="14"/>
        <v>8.6999999999999993</v>
      </c>
      <c r="BM14" s="58">
        <v>7.4</v>
      </c>
      <c r="BN14" s="61"/>
      <c r="BO14" s="60">
        <f t="shared" si="15"/>
        <v>7.4</v>
      </c>
      <c r="BP14" s="57">
        <v>6.5</v>
      </c>
      <c r="BQ14" s="59"/>
      <c r="BR14" s="57">
        <f t="shared" si="16"/>
        <v>6.5</v>
      </c>
      <c r="BS14" s="65">
        <f t="shared" si="27"/>
        <v>7.3</v>
      </c>
      <c r="BT14" s="64" t="str">
        <f t="shared" si="17"/>
        <v>Khá</v>
      </c>
      <c r="BU14" s="58">
        <v>5.5</v>
      </c>
      <c r="BV14" s="59"/>
      <c r="BW14" s="57">
        <f t="shared" si="28"/>
        <v>5.5</v>
      </c>
      <c r="BX14" s="58">
        <v>5.9</v>
      </c>
      <c r="BY14" s="59"/>
      <c r="BZ14" s="57">
        <f t="shared" si="29"/>
        <v>5.9</v>
      </c>
      <c r="CA14" s="58">
        <v>6.8</v>
      </c>
      <c r="CB14" s="59"/>
      <c r="CC14" s="57">
        <f t="shared" si="30"/>
        <v>6.8</v>
      </c>
      <c r="CD14" s="58">
        <v>7.3</v>
      </c>
      <c r="CE14" s="59"/>
      <c r="CF14" s="58">
        <f t="shared" si="31"/>
        <v>7.3</v>
      </c>
      <c r="CG14" s="65">
        <f t="shared" si="32"/>
        <v>6.6</v>
      </c>
      <c r="CH14" s="64" t="str">
        <f t="shared" si="18"/>
        <v>TB khá</v>
      </c>
      <c r="CI14" s="58">
        <v>8.4</v>
      </c>
      <c r="CJ14" s="59"/>
      <c r="CK14" s="58">
        <f t="shared" si="33"/>
        <v>8.4</v>
      </c>
      <c r="CL14" s="65">
        <f t="shared" si="19"/>
        <v>8.4</v>
      </c>
      <c r="CM14" s="64" t="str">
        <f t="shared" si="20"/>
        <v>Giỏi</v>
      </c>
      <c r="CN14" s="66">
        <f t="shared" si="21"/>
        <v>6.7</v>
      </c>
      <c r="CO14" s="67"/>
      <c r="CP14" s="57" t="s">
        <v>52</v>
      </c>
      <c r="CQ14" s="69">
        <v>8.5</v>
      </c>
      <c r="CR14" s="69">
        <v>8</v>
      </c>
      <c r="CS14" s="68">
        <f>ROUND((CQ14+CR14)/2,1)</f>
        <v>8.3000000000000007</v>
      </c>
      <c r="CT14" s="2">
        <f t="shared" si="35"/>
        <v>7.5</v>
      </c>
    </row>
    <row r="15" spans="1:98" ht="15.75" x14ac:dyDescent="0.25">
      <c r="A15" s="52">
        <v>10</v>
      </c>
      <c r="B15" s="106" t="s">
        <v>66</v>
      </c>
      <c r="C15" s="107" t="s">
        <v>67</v>
      </c>
      <c r="D15" s="53"/>
      <c r="E15" s="54">
        <v>32247</v>
      </c>
      <c r="F15" s="55" t="s">
        <v>68</v>
      </c>
      <c r="G15" s="56" t="s">
        <v>49</v>
      </c>
      <c r="H15" s="57">
        <v>5</v>
      </c>
      <c r="I15" s="57" t="s">
        <v>45</v>
      </c>
      <c r="J15" s="57">
        <f>MAX(H15:I15)</f>
        <v>5</v>
      </c>
      <c r="K15" s="58">
        <v>7</v>
      </c>
      <c r="L15" s="59" t="s">
        <v>45</v>
      </c>
      <c r="M15" s="60">
        <f t="shared" si="1"/>
        <v>7</v>
      </c>
      <c r="N15" s="57">
        <v>6.8</v>
      </c>
      <c r="O15" s="61" t="s">
        <v>45</v>
      </c>
      <c r="P15" s="60">
        <f t="shared" si="2"/>
        <v>6.8</v>
      </c>
      <c r="Q15" s="60">
        <v>0</v>
      </c>
      <c r="R15" s="60"/>
      <c r="S15" s="57">
        <v>7.3</v>
      </c>
      <c r="T15" s="59"/>
      <c r="U15" s="60">
        <f t="shared" si="3"/>
        <v>7.3</v>
      </c>
      <c r="V15" s="62">
        <v>6</v>
      </c>
      <c r="W15" s="59"/>
      <c r="X15" s="60">
        <f t="shared" si="4"/>
        <v>6</v>
      </c>
      <c r="Y15" s="58">
        <v>7.1</v>
      </c>
      <c r="Z15" s="59"/>
      <c r="AA15" s="60">
        <f t="shared" si="5"/>
        <v>7.1</v>
      </c>
      <c r="AB15" s="63">
        <f t="shared" si="34"/>
        <v>6.9</v>
      </c>
      <c r="AC15" s="64" t="str">
        <f t="shared" si="22"/>
        <v>TB khá</v>
      </c>
      <c r="AD15" s="58">
        <v>6.6</v>
      </c>
      <c r="AE15" s="59"/>
      <c r="AF15" s="60">
        <f t="shared" si="6"/>
        <v>6.6</v>
      </c>
      <c r="AG15" s="58">
        <v>6.1</v>
      </c>
      <c r="AH15" s="58"/>
      <c r="AI15" s="60">
        <f t="shared" si="7"/>
        <v>6.1</v>
      </c>
      <c r="AJ15" s="58">
        <v>7.8</v>
      </c>
      <c r="AK15" s="59"/>
      <c r="AL15" s="60">
        <f t="shared" si="8"/>
        <v>7.8</v>
      </c>
      <c r="AM15" s="63">
        <f t="shared" si="23"/>
        <v>6.8</v>
      </c>
      <c r="AN15" s="64" t="str">
        <f t="shared" si="9"/>
        <v>TB khá</v>
      </c>
      <c r="AO15" s="58">
        <v>5</v>
      </c>
      <c r="AP15" s="52"/>
      <c r="AQ15" s="58">
        <f t="shared" si="10"/>
        <v>5</v>
      </c>
      <c r="AR15" s="58">
        <v>3</v>
      </c>
      <c r="AS15" s="58"/>
      <c r="AT15" s="58">
        <v>8</v>
      </c>
      <c r="AU15" s="52" t="s">
        <v>45</v>
      </c>
      <c r="AV15" s="58">
        <f t="shared" si="11"/>
        <v>8</v>
      </c>
      <c r="AW15" s="58">
        <v>0</v>
      </c>
      <c r="AX15" s="58"/>
      <c r="AY15" s="58">
        <v>6.3</v>
      </c>
      <c r="AZ15" s="52"/>
      <c r="BA15" s="57">
        <f t="shared" si="12"/>
        <v>6.3</v>
      </c>
      <c r="BB15" s="57">
        <v>6.4</v>
      </c>
      <c r="BC15" s="52"/>
      <c r="BD15" s="57">
        <f t="shared" si="24"/>
        <v>6.4</v>
      </c>
      <c r="BE15" s="65">
        <f t="shared" si="25"/>
        <v>5.9</v>
      </c>
      <c r="BF15" s="64" t="str">
        <f t="shared" si="26"/>
        <v>Trung bình</v>
      </c>
      <c r="BG15" s="58">
        <v>6.7</v>
      </c>
      <c r="BH15" s="61"/>
      <c r="BI15" s="60">
        <f t="shared" si="13"/>
        <v>6.7</v>
      </c>
      <c r="BJ15" s="58">
        <v>8.6</v>
      </c>
      <c r="BK15" s="61"/>
      <c r="BL15" s="60">
        <f t="shared" si="14"/>
        <v>8.6</v>
      </c>
      <c r="BM15" s="58">
        <v>7.1</v>
      </c>
      <c r="BN15" s="61"/>
      <c r="BO15" s="60">
        <f t="shared" si="15"/>
        <v>7.1</v>
      </c>
      <c r="BP15" s="57">
        <v>6.6</v>
      </c>
      <c r="BQ15" s="59"/>
      <c r="BR15" s="57">
        <f t="shared" si="16"/>
        <v>6.6</v>
      </c>
      <c r="BS15" s="65">
        <f t="shared" si="27"/>
        <v>7.2</v>
      </c>
      <c r="BT15" s="64" t="str">
        <f t="shared" si="17"/>
        <v>Khá</v>
      </c>
      <c r="BU15" s="58">
        <v>5.9</v>
      </c>
      <c r="BV15" s="59"/>
      <c r="BW15" s="57">
        <f t="shared" si="28"/>
        <v>5.9</v>
      </c>
      <c r="BX15" s="58">
        <v>8.6999999999999993</v>
      </c>
      <c r="BY15" s="59"/>
      <c r="BZ15" s="57">
        <f t="shared" si="29"/>
        <v>8.6999999999999993</v>
      </c>
      <c r="CA15" s="58">
        <v>8.6999999999999993</v>
      </c>
      <c r="CB15" s="59"/>
      <c r="CC15" s="57">
        <f t="shared" si="30"/>
        <v>8.6999999999999993</v>
      </c>
      <c r="CD15" s="58">
        <v>7.5</v>
      </c>
      <c r="CE15" s="59"/>
      <c r="CF15" s="58">
        <f t="shared" si="31"/>
        <v>7.5</v>
      </c>
      <c r="CG15" s="65">
        <f t="shared" si="32"/>
        <v>7.6</v>
      </c>
      <c r="CH15" s="64" t="str">
        <f t="shared" si="18"/>
        <v>Khá</v>
      </c>
      <c r="CI15" s="58">
        <v>8.9</v>
      </c>
      <c r="CJ15" s="59"/>
      <c r="CK15" s="58">
        <f t="shared" si="33"/>
        <v>8.9</v>
      </c>
      <c r="CL15" s="65">
        <f t="shared" si="19"/>
        <v>8.9</v>
      </c>
      <c r="CM15" s="64" t="str">
        <f t="shared" si="20"/>
        <v>Giỏi</v>
      </c>
      <c r="CN15" s="66">
        <f t="shared" si="21"/>
        <v>7.1</v>
      </c>
      <c r="CO15" s="67"/>
      <c r="CP15" s="57" t="s">
        <v>52</v>
      </c>
      <c r="CQ15" s="69">
        <v>9</v>
      </c>
      <c r="CR15" s="69">
        <v>9.5</v>
      </c>
      <c r="CS15" s="68">
        <f>ROUND((CQ15+CR15)/2,1)</f>
        <v>9.3000000000000007</v>
      </c>
      <c r="CT15" s="2">
        <f t="shared" si="35"/>
        <v>8.1999999999999993</v>
      </c>
    </row>
    <row r="16" spans="1:98" ht="15.75" x14ac:dyDescent="0.25">
      <c r="A16" s="52">
        <v>11</v>
      </c>
      <c r="B16" s="106" t="s">
        <v>69</v>
      </c>
      <c r="C16" s="107" t="s">
        <v>70</v>
      </c>
      <c r="D16" s="53"/>
      <c r="E16" s="54">
        <v>32383</v>
      </c>
      <c r="F16" s="55" t="s">
        <v>48</v>
      </c>
      <c r="G16" s="56" t="s">
        <v>49</v>
      </c>
      <c r="H16" s="71">
        <v>0</v>
      </c>
      <c r="I16" s="57">
        <v>6.9</v>
      </c>
      <c r="J16" s="57">
        <f t="shared" si="0"/>
        <v>6.9</v>
      </c>
      <c r="K16" s="72">
        <v>0</v>
      </c>
      <c r="L16" s="57">
        <v>7.4</v>
      </c>
      <c r="M16" s="60">
        <f t="shared" si="1"/>
        <v>7.4</v>
      </c>
      <c r="N16" s="57">
        <v>6.4</v>
      </c>
      <c r="O16" s="61" t="s">
        <v>45</v>
      </c>
      <c r="P16" s="60">
        <f t="shared" si="2"/>
        <v>6.4</v>
      </c>
      <c r="Q16" s="60">
        <v>0</v>
      </c>
      <c r="R16" s="60"/>
      <c r="S16" s="57">
        <v>6.5</v>
      </c>
      <c r="T16" s="59"/>
      <c r="U16" s="60">
        <f t="shared" si="3"/>
        <v>6.5</v>
      </c>
      <c r="V16" s="62">
        <v>6.8</v>
      </c>
      <c r="W16" s="59"/>
      <c r="X16" s="60">
        <f t="shared" si="4"/>
        <v>6.8</v>
      </c>
      <c r="Y16" s="58">
        <v>6.4</v>
      </c>
      <c r="Z16" s="59"/>
      <c r="AA16" s="60">
        <f t="shared" si="5"/>
        <v>6.4</v>
      </c>
      <c r="AB16" s="63">
        <f t="shared" si="34"/>
        <v>6.6</v>
      </c>
      <c r="AC16" s="64" t="str">
        <f t="shared" si="22"/>
        <v>TB khá</v>
      </c>
      <c r="AD16" s="58">
        <v>7</v>
      </c>
      <c r="AE16" s="59"/>
      <c r="AF16" s="60">
        <f t="shared" si="6"/>
        <v>7</v>
      </c>
      <c r="AG16" s="58">
        <v>7.4</v>
      </c>
      <c r="AH16" s="58"/>
      <c r="AI16" s="60">
        <f t="shared" si="7"/>
        <v>7.4</v>
      </c>
      <c r="AJ16" s="58">
        <v>7.4</v>
      </c>
      <c r="AK16" s="59"/>
      <c r="AL16" s="60">
        <f t="shared" si="8"/>
        <v>7.4</v>
      </c>
      <c r="AM16" s="63">
        <f t="shared" si="23"/>
        <v>7.3</v>
      </c>
      <c r="AN16" s="64" t="str">
        <f t="shared" si="9"/>
        <v>Khá</v>
      </c>
      <c r="AO16" s="58">
        <v>6.3</v>
      </c>
      <c r="AP16" s="61" t="s">
        <v>45</v>
      </c>
      <c r="AQ16" s="58">
        <f t="shared" si="10"/>
        <v>6.3</v>
      </c>
      <c r="AR16" s="58">
        <v>0</v>
      </c>
      <c r="AS16" s="58"/>
      <c r="AT16" s="58">
        <v>6</v>
      </c>
      <c r="AU16" s="52" t="s">
        <v>45</v>
      </c>
      <c r="AV16" s="58">
        <f t="shared" si="11"/>
        <v>6</v>
      </c>
      <c r="AW16" s="58">
        <v>0</v>
      </c>
      <c r="AX16" s="58"/>
      <c r="AY16" s="58">
        <v>5.7</v>
      </c>
      <c r="AZ16" s="52"/>
      <c r="BA16" s="57">
        <f t="shared" si="12"/>
        <v>5.7</v>
      </c>
      <c r="BB16" s="57">
        <v>5.8</v>
      </c>
      <c r="BC16" s="52"/>
      <c r="BD16" s="57">
        <f t="shared" si="24"/>
        <v>5.8</v>
      </c>
      <c r="BE16" s="65">
        <f t="shared" si="25"/>
        <v>5.7</v>
      </c>
      <c r="BF16" s="64" t="str">
        <f t="shared" si="26"/>
        <v>Trung bình</v>
      </c>
      <c r="BG16" s="58">
        <v>6.6</v>
      </c>
      <c r="BH16" s="61"/>
      <c r="BI16" s="60">
        <f t="shared" si="13"/>
        <v>6.6</v>
      </c>
      <c r="BJ16" s="58">
        <v>7.9</v>
      </c>
      <c r="BK16" s="61"/>
      <c r="BL16" s="60">
        <f t="shared" si="14"/>
        <v>7.9</v>
      </c>
      <c r="BM16" s="58">
        <v>6.9</v>
      </c>
      <c r="BN16" s="61"/>
      <c r="BO16" s="60">
        <f t="shared" si="15"/>
        <v>6.9</v>
      </c>
      <c r="BP16" s="57">
        <v>5.2</v>
      </c>
      <c r="BQ16" s="59"/>
      <c r="BR16" s="57">
        <f t="shared" si="16"/>
        <v>5.2</v>
      </c>
      <c r="BS16" s="65">
        <f t="shared" si="27"/>
        <v>6.5</v>
      </c>
      <c r="BT16" s="64" t="str">
        <f t="shared" si="17"/>
        <v>TB khá</v>
      </c>
      <c r="BU16" s="58">
        <v>6.2</v>
      </c>
      <c r="BV16" s="59"/>
      <c r="BW16" s="57">
        <f t="shared" si="28"/>
        <v>6.2</v>
      </c>
      <c r="BX16" s="58">
        <v>8.6999999999999993</v>
      </c>
      <c r="BY16" s="59"/>
      <c r="BZ16" s="57">
        <f t="shared" si="29"/>
        <v>8.6999999999999993</v>
      </c>
      <c r="CA16" s="58">
        <v>8.6999999999999993</v>
      </c>
      <c r="CB16" s="59"/>
      <c r="CC16" s="57">
        <f t="shared" si="30"/>
        <v>8.6999999999999993</v>
      </c>
      <c r="CD16" s="58">
        <v>7.7</v>
      </c>
      <c r="CE16" s="59"/>
      <c r="CF16" s="58">
        <f t="shared" si="31"/>
        <v>7.7</v>
      </c>
      <c r="CG16" s="65">
        <f t="shared" si="32"/>
        <v>7.8</v>
      </c>
      <c r="CH16" s="64" t="str">
        <f t="shared" si="18"/>
        <v>Khá</v>
      </c>
      <c r="CI16" s="58">
        <v>8.9</v>
      </c>
      <c r="CJ16" s="59"/>
      <c r="CK16" s="58">
        <f t="shared" si="33"/>
        <v>8.9</v>
      </c>
      <c r="CL16" s="65">
        <f t="shared" si="19"/>
        <v>8.9</v>
      </c>
      <c r="CM16" s="64" t="str">
        <f t="shared" si="20"/>
        <v>Giỏi</v>
      </c>
      <c r="CN16" s="66">
        <f t="shared" si="21"/>
        <v>7.1</v>
      </c>
      <c r="CO16" s="67"/>
      <c r="CP16" s="57" t="s">
        <v>52</v>
      </c>
      <c r="CQ16" s="57">
        <v>9</v>
      </c>
      <c r="CR16" s="57">
        <v>8.5</v>
      </c>
      <c r="CS16" s="68">
        <f>ROUND((CQ16+CR16)/2,1)</f>
        <v>8.8000000000000007</v>
      </c>
      <c r="CT16" s="2">
        <f t="shared" si="35"/>
        <v>8</v>
      </c>
    </row>
    <row r="17" spans="1:98" ht="15.75" x14ac:dyDescent="0.25">
      <c r="A17" s="52">
        <v>12</v>
      </c>
      <c r="B17" s="106" t="s">
        <v>62</v>
      </c>
      <c r="C17" s="107" t="s">
        <v>70</v>
      </c>
      <c r="D17" s="53"/>
      <c r="E17" s="54">
        <v>28029</v>
      </c>
      <c r="F17" s="55" t="s">
        <v>48</v>
      </c>
      <c r="G17" s="56" t="s">
        <v>71</v>
      </c>
      <c r="H17" s="57">
        <v>6</v>
      </c>
      <c r="I17" s="57"/>
      <c r="J17" s="57">
        <f t="shared" si="0"/>
        <v>6</v>
      </c>
      <c r="K17" s="58">
        <v>6.4</v>
      </c>
      <c r="L17" s="59"/>
      <c r="M17" s="60">
        <f t="shared" si="1"/>
        <v>6.4</v>
      </c>
      <c r="N17" s="57">
        <v>5.7</v>
      </c>
      <c r="O17" s="61"/>
      <c r="P17" s="60">
        <f t="shared" si="2"/>
        <v>5.7</v>
      </c>
      <c r="Q17" s="60">
        <v>4</v>
      </c>
      <c r="R17" s="60"/>
      <c r="S17" s="57">
        <v>5.8</v>
      </c>
      <c r="T17" s="59"/>
      <c r="U17" s="60">
        <f t="shared" si="3"/>
        <v>5.8</v>
      </c>
      <c r="V17" s="62">
        <v>6.3</v>
      </c>
      <c r="W17" s="59"/>
      <c r="X17" s="60">
        <f t="shared" si="4"/>
        <v>6.3</v>
      </c>
      <c r="Y17" s="58">
        <v>7.5</v>
      </c>
      <c r="Z17" s="59"/>
      <c r="AA17" s="60">
        <f t="shared" si="5"/>
        <v>7.5</v>
      </c>
      <c r="AB17" s="63">
        <f t="shared" si="34"/>
        <v>6.2</v>
      </c>
      <c r="AC17" s="64" t="str">
        <f t="shared" si="22"/>
        <v>TB khá</v>
      </c>
      <c r="AD17" s="58">
        <v>5.4</v>
      </c>
      <c r="AE17" s="59"/>
      <c r="AF17" s="60">
        <f t="shared" si="6"/>
        <v>5.4</v>
      </c>
      <c r="AG17" s="58">
        <v>7</v>
      </c>
      <c r="AH17" s="58"/>
      <c r="AI17" s="60">
        <f t="shared" si="7"/>
        <v>7</v>
      </c>
      <c r="AJ17" s="58">
        <v>5.9</v>
      </c>
      <c r="AK17" s="59"/>
      <c r="AL17" s="60">
        <f t="shared" si="8"/>
        <v>5.9</v>
      </c>
      <c r="AM17" s="63">
        <f t="shared" si="23"/>
        <v>6.3</v>
      </c>
      <c r="AN17" s="64" t="str">
        <f t="shared" si="9"/>
        <v>TB khá</v>
      </c>
      <c r="AO17" s="58">
        <v>5</v>
      </c>
      <c r="AP17" s="52"/>
      <c r="AQ17" s="58">
        <f t="shared" si="10"/>
        <v>5</v>
      </c>
      <c r="AR17" s="58">
        <v>3</v>
      </c>
      <c r="AS17" s="58"/>
      <c r="AT17" s="58">
        <v>4.8</v>
      </c>
      <c r="AU17" s="58">
        <v>6</v>
      </c>
      <c r="AV17" s="58">
        <f t="shared" si="11"/>
        <v>6</v>
      </c>
      <c r="AW17" s="58">
        <v>3</v>
      </c>
      <c r="AX17" s="58"/>
      <c r="AY17" s="58">
        <v>6.8</v>
      </c>
      <c r="AZ17" s="52"/>
      <c r="BA17" s="57">
        <f t="shared" si="12"/>
        <v>6.8</v>
      </c>
      <c r="BB17" s="57">
        <v>5.4</v>
      </c>
      <c r="BC17" s="52"/>
      <c r="BD17" s="57">
        <f t="shared" si="24"/>
        <v>5.4</v>
      </c>
      <c r="BE17" s="65">
        <f t="shared" si="25"/>
        <v>5.9</v>
      </c>
      <c r="BF17" s="64" t="str">
        <f t="shared" si="26"/>
        <v>Trung bình</v>
      </c>
      <c r="BG17" s="58">
        <v>6.3</v>
      </c>
      <c r="BH17" s="61"/>
      <c r="BI17" s="60">
        <f t="shared" si="13"/>
        <v>6.3</v>
      </c>
      <c r="BJ17" s="58">
        <v>5.9</v>
      </c>
      <c r="BK17" s="61"/>
      <c r="BL17" s="60">
        <f t="shared" si="14"/>
        <v>5.9</v>
      </c>
      <c r="BM17" s="58">
        <v>5</v>
      </c>
      <c r="BN17" s="61"/>
      <c r="BO17" s="60">
        <f t="shared" si="15"/>
        <v>5</v>
      </c>
      <c r="BP17" s="57">
        <v>7.2</v>
      </c>
      <c r="BQ17" s="59"/>
      <c r="BR17" s="57">
        <f t="shared" si="16"/>
        <v>7.2</v>
      </c>
      <c r="BS17" s="65">
        <f t="shared" si="27"/>
        <v>6.2</v>
      </c>
      <c r="BT17" s="64" t="str">
        <f t="shared" si="17"/>
        <v>TB khá</v>
      </c>
      <c r="BU17" s="58">
        <v>5.5</v>
      </c>
      <c r="BV17" s="59"/>
      <c r="BW17" s="57">
        <f t="shared" si="28"/>
        <v>5.5</v>
      </c>
      <c r="BX17" s="58">
        <v>8.1</v>
      </c>
      <c r="BY17" s="59"/>
      <c r="BZ17" s="57">
        <f t="shared" si="29"/>
        <v>8.1</v>
      </c>
      <c r="CA17" s="58">
        <v>5.5</v>
      </c>
      <c r="CB17" s="59"/>
      <c r="CC17" s="57">
        <f t="shared" si="30"/>
        <v>5.5</v>
      </c>
      <c r="CD17" s="58">
        <v>6.6</v>
      </c>
      <c r="CE17" s="59"/>
      <c r="CF17" s="58">
        <f t="shared" si="31"/>
        <v>6.6</v>
      </c>
      <c r="CG17" s="65">
        <f t="shared" si="32"/>
        <v>6.5</v>
      </c>
      <c r="CH17" s="64" t="str">
        <f t="shared" si="18"/>
        <v>TB khá</v>
      </c>
      <c r="CI17" s="58">
        <v>8.8000000000000007</v>
      </c>
      <c r="CJ17" s="59"/>
      <c r="CK17" s="58">
        <f t="shared" si="33"/>
        <v>8.8000000000000007</v>
      </c>
      <c r="CL17" s="65">
        <f t="shared" si="19"/>
        <v>8.8000000000000007</v>
      </c>
      <c r="CM17" s="64" t="str">
        <f t="shared" si="20"/>
        <v>Giỏi</v>
      </c>
      <c r="CN17" s="66">
        <f t="shared" si="21"/>
        <v>6.4</v>
      </c>
      <c r="CO17" s="67"/>
      <c r="CP17" s="69">
        <v>8</v>
      </c>
      <c r="CQ17" s="69">
        <v>7</v>
      </c>
      <c r="CR17" s="69">
        <v>8</v>
      </c>
      <c r="CS17" s="68">
        <f>ROUND((CP17+CQ17+CR17)/3,1)</f>
        <v>7.7</v>
      </c>
      <c r="CT17" s="2">
        <f t="shared" si="35"/>
        <v>7.1</v>
      </c>
    </row>
    <row r="18" spans="1:98" ht="15.75" x14ac:dyDescent="0.25">
      <c r="A18" s="52">
        <v>13</v>
      </c>
      <c r="B18" s="106" t="s">
        <v>72</v>
      </c>
      <c r="C18" s="107" t="s">
        <v>70</v>
      </c>
      <c r="D18" s="53"/>
      <c r="E18" s="54">
        <v>34311</v>
      </c>
      <c r="F18" s="55" t="s">
        <v>73</v>
      </c>
      <c r="G18" s="56" t="s">
        <v>49</v>
      </c>
      <c r="H18" s="57">
        <v>6</v>
      </c>
      <c r="I18" s="57" t="s">
        <v>45</v>
      </c>
      <c r="J18" s="57">
        <f>MAX(H18:I18)</f>
        <v>6</v>
      </c>
      <c r="K18" s="58">
        <v>6</v>
      </c>
      <c r="L18" s="59" t="s">
        <v>45</v>
      </c>
      <c r="M18" s="60">
        <f t="shared" si="1"/>
        <v>6</v>
      </c>
      <c r="N18" s="57">
        <v>8.5</v>
      </c>
      <c r="O18" s="61" t="s">
        <v>45</v>
      </c>
      <c r="P18" s="60">
        <f t="shared" si="2"/>
        <v>8.5</v>
      </c>
      <c r="Q18" s="60">
        <v>0</v>
      </c>
      <c r="R18" s="60"/>
      <c r="S18" s="57">
        <v>8.6</v>
      </c>
      <c r="T18" s="59"/>
      <c r="U18" s="60">
        <f t="shared" si="3"/>
        <v>8.6</v>
      </c>
      <c r="V18" s="62">
        <v>6.4</v>
      </c>
      <c r="W18" s="59"/>
      <c r="X18" s="60">
        <f t="shared" si="4"/>
        <v>6.4</v>
      </c>
      <c r="Y18" s="58">
        <v>8</v>
      </c>
      <c r="Z18" s="59"/>
      <c r="AA18" s="60">
        <f t="shared" si="5"/>
        <v>8</v>
      </c>
      <c r="AB18" s="63">
        <f t="shared" si="34"/>
        <v>7.8</v>
      </c>
      <c r="AC18" s="64" t="str">
        <f t="shared" si="22"/>
        <v>Khá</v>
      </c>
      <c r="AD18" s="58">
        <v>7.8</v>
      </c>
      <c r="AE18" s="59"/>
      <c r="AF18" s="60">
        <f t="shared" si="6"/>
        <v>7.8</v>
      </c>
      <c r="AG18" s="58">
        <v>8.1999999999999993</v>
      </c>
      <c r="AH18" s="58"/>
      <c r="AI18" s="60">
        <f t="shared" si="7"/>
        <v>8.1999999999999993</v>
      </c>
      <c r="AJ18" s="58">
        <v>8.3000000000000007</v>
      </c>
      <c r="AK18" s="59"/>
      <c r="AL18" s="60">
        <f t="shared" si="8"/>
        <v>8.3000000000000007</v>
      </c>
      <c r="AM18" s="63">
        <f t="shared" si="23"/>
        <v>8.1</v>
      </c>
      <c r="AN18" s="64" t="str">
        <f t="shared" si="9"/>
        <v>Giỏi</v>
      </c>
      <c r="AO18" s="58">
        <v>5.7</v>
      </c>
      <c r="AP18" s="61" t="s">
        <v>45</v>
      </c>
      <c r="AQ18" s="58">
        <f t="shared" si="10"/>
        <v>5.7</v>
      </c>
      <c r="AR18" s="58">
        <v>0</v>
      </c>
      <c r="AS18" s="58"/>
      <c r="AT18" s="58">
        <v>6.6</v>
      </c>
      <c r="AU18" s="52" t="s">
        <v>45</v>
      </c>
      <c r="AV18" s="58">
        <f t="shared" si="11"/>
        <v>6.6</v>
      </c>
      <c r="AW18" s="58">
        <v>0</v>
      </c>
      <c r="AX18" s="58"/>
      <c r="AY18" s="58">
        <v>6.9</v>
      </c>
      <c r="AZ18" s="52"/>
      <c r="BA18" s="57">
        <f t="shared" si="12"/>
        <v>6.9</v>
      </c>
      <c r="BB18" s="57">
        <v>8</v>
      </c>
      <c r="BC18" s="52"/>
      <c r="BD18" s="57">
        <f t="shared" si="24"/>
        <v>8</v>
      </c>
      <c r="BE18" s="65">
        <f t="shared" si="25"/>
        <v>7.4</v>
      </c>
      <c r="BF18" s="64" t="str">
        <f t="shared" si="26"/>
        <v>Khá</v>
      </c>
      <c r="BG18" s="58">
        <v>7.7</v>
      </c>
      <c r="BH18" s="61"/>
      <c r="BI18" s="60">
        <f t="shared" si="13"/>
        <v>7.7</v>
      </c>
      <c r="BJ18" s="58">
        <v>8</v>
      </c>
      <c r="BK18" s="61"/>
      <c r="BL18" s="60">
        <f t="shared" si="14"/>
        <v>8</v>
      </c>
      <c r="BM18" s="58">
        <v>8.9</v>
      </c>
      <c r="BN18" s="61"/>
      <c r="BO18" s="60">
        <f t="shared" si="15"/>
        <v>8.9</v>
      </c>
      <c r="BP18" s="57">
        <v>7.5</v>
      </c>
      <c r="BQ18" s="59"/>
      <c r="BR18" s="57">
        <f t="shared" si="16"/>
        <v>7.5</v>
      </c>
      <c r="BS18" s="65">
        <f t="shared" si="27"/>
        <v>8</v>
      </c>
      <c r="BT18" s="64" t="str">
        <f t="shared" si="17"/>
        <v>Giỏi</v>
      </c>
      <c r="BU18" s="58">
        <v>6.9</v>
      </c>
      <c r="BV18" s="59"/>
      <c r="BW18" s="57">
        <f t="shared" si="28"/>
        <v>6.9</v>
      </c>
      <c r="BX18" s="58">
        <v>8.6999999999999993</v>
      </c>
      <c r="BY18" s="59"/>
      <c r="BZ18" s="57">
        <f t="shared" si="29"/>
        <v>8.6999999999999993</v>
      </c>
      <c r="CA18" s="58">
        <v>7.6</v>
      </c>
      <c r="CB18" s="59"/>
      <c r="CC18" s="57">
        <f t="shared" si="30"/>
        <v>7.6</v>
      </c>
      <c r="CD18" s="58">
        <v>7.8</v>
      </c>
      <c r="CE18" s="59"/>
      <c r="CF18" s="58">
        <f t="shared" si="31"/>
        <v>7.8</v>
      </c>
      <c r="CG18" s="65">
        <f t="shared" si="32"/>
        <v>7.8</v>
      </c>
      <c r="CH18" s="64" t="str">
        <f t="shared" si="18"/>
        <v>Khá</v>
      </c>
      <c r="CI18" s="58">
        <v>8.3000000000000007</v>
      </c>
      <c r="CJ18" s="59"/>
      <c r="CK18" s="58">
        <f t="shared" si="33"/>
        <v>8.3000000000000007</v>
      </c>
      <c r="CL18" s="65">
        <f t="shared" si="19"/>
        <v>8.3000000000000007</v>
      </c>
      <c r="CM18" s="64" t="str">
        <f t="shared" si="20"/>
        <v>Giỏi</v>
      </c>
      <c r="CN18" s="66">
        <f t="shared" si="21"/>
        <v>7.9</v>
      </c>
      <c r="CO18" s="67"/>
      <c r="CP18" s="57" t="s">
        <v>52</v>
      </c>
      <c r="CQ18" s="57">
        <v>9.5</v>
      </c>
      <c r="CR18" s="57">
        <v>8.5</v>
      </c>
      <c r="CS18" s="68">
        <f>ROUND((CQ18+CR18)/2,1)</f>
        <v>9</v>
      </c>
      <c r="CT18" s="2">
        <f t="shared" si="35"/>
        <v>8.5</v>
      </c>
    </row>
    <row r="19" spans="1:98" ht="15.75" x14ac:dyDescent="0.25">
      <c r="A19" s="52">
        <v>14</v>
      </c>
      <c r="B19" s="106" t="s">
        <v>74</v>
      </c>
      <c r="C19" s="107" t="s">
        <v>75</v>
      </c>
      <c r="D19" s="53"/>
      <c r="E19" s="54">
        <v>34474</v>
      </c>
      <c r="F19" s="55" t="s">
        <v>48</v>
      </c>
      <c r="G19" s="56" t="s">
        <v>49</v>
      </c>
      <c r="H19" s="57">
        <v>8.5</v>
      </c>
      <c r="I19" s="57"/>
      <c r="J19" s="57">
        <f t="shared" si="0"/>
        <v>8.5</v>
      </c>
      <c r="K19" s="58">
        <v>6.1</v>
      </c>
      <c r="L19" s="59"/>
      <c r="M19" s="60">
        <f t="shared" si="1"/>
        <v>6.1</v>
      </c>
      <c r="N19" s="57">
        <v>7.1</v>
      </c>
      <c r="O19" s="61"/>
      <c r="P19" s="60">
        <f t="shared" si="2"/>
        <v>7.1</v>
      </c>
      <c r="Q19" s="60">
        <v>4</v>
      </c>
      <c r="R19" s="60"/>
      <c r="S19" s="57">
        <v>7.4</v>
      </c>
      <c r="T19" s="59"/>
      <c r="U19" s="60">
        <f t="shared" si="3"/>
        <v>7.4</v>
      </c>
      <c r="V19" s="62">
        <v>6.7</v>
      </c>
      <c r="W19" s="59"/>
      <c r="X19" s="60">
        <f t="shared" si="4"/>
        <v>6.7</v>
      </c>
      <c r="Y19" s="58">
        <v>5.9</v>
      </c>
      <c r="Z19" s="59"/>
      <c r="AA19" s="60">
        <f t="shared" si="5"/>
        <v>5.9</v>
      </c>
      <c r="AB19" s="63">
        <f t="shared" si="34"/>
        <v>6.9</v>
      </c>
      <c r="AC19" s="64" t="str">
        <f t="shared" si="22"/>
        <v>TB khá</v>
      </c>
      <c r="AD19" s="58">
        <v>6</v>
      </c>
      <c r="AE19" s="59"/>
      <c r="AF19" s="60">
        <f t="shared" si="6"/>
        <v>6</v>
      </c>
      <c r="AG19" s="58">
        <v>7.4</v>
      </c>
      <c r="AH19" s="58"/>
      <c r="AI19" s="60">
        <f t="shared" si="7"/>
        <v>7.4</v>
      </c>
      <c r="AJ19" s="58">
        <v>7.9</v>
      </c>
      <c r="AK19" s="59"/>
      <c r="AL19" s="60">
        <f t="shared" si="8"/>
        <v>7.9</v>
      </c>
      <c r="AM19" s="63">
        <f t="shared" si="23"/>
        <v>7.3</v>
      </c>
      <c r="AN19" s="64" t="str">
        <f t="shared" si="9"/>
        <v>Khá</v>
      </c>
      <c r="AO19" s="58">
        <v>5.6</v>
      </c>
      <c r="AP19" s="52"/>
      <c r="AQ19" s="58">
        <f t="shared" si="10"/>
        <v>5.6</v>
      </c>
      <c r="AR19" s="58">
        <v>3</v>
      </c>
      <c r="AS19" s="58"/>
      <c r="AT19" s="58">
        <v>4.7</v>
      </c>
      <c r="AU19" s="52">
        <v>6.2</v>
      </c>
      <c r="AV19" s="58">
        <f t="shared" si="11"/>
        <v>6.2</v>
      </c>
      <c r="AW19" s="58">
        <v>3</v>
      </c>
      <c r="AX19" s="58"/>
      <c r="AY19" s="58">
        <v>6.6</v>
      </c>
      <c r="AZ19" s="52"/>
      <c r="BA19" s="57">
        <f t="shared" si="12"/>
        <v>6.6</v>
      </c>
      <c r="BB19" s="57">
        <v>6</v>
      </c>
      <c r="BC19" s="52"/>
      <c r="BD19" s="57">
        <f t="shared" si="24"/>
        <v>6</v>
      </c>
      <c r="BE19" s="65">
        <f t="shared" si="25"/>
        <v>6.1</v>
      </c>
      <c r="BF19" s="64" t="str">
        <f t="shared" si="26"/>
        <v>TB khá</v>
      </c>
      <c r="BG19" s="58">
        <v>5.7</v>
      </c>
      <c r="BH19" s="61"/>
      <c r="BI19" s="60">
        <f t="shared" si="13"/>
        <v>5.7</v>
      </c>
      <c r="BJ19" s="58">
        <v>7.9</v>
      </c>
      <c r="BK19" s="61"/>
      <c r="BL19" s="60">
        <f t="shared" si="14"/>
        <v>7.9</v>
      </c>
      <c r="BM19" s="58">
        <v>7.2</v>
      </c>
      <c r="BN19" s="61"/>
      <c r="BO19" s="60">
        <f t="shared" si="15"/>
        <v>7.2</v>
      </c>
      <c r="BP19" s="57">
        <v>6.7</v>
      </c>
      <c r="BQ19" s="59"/>
      <c r="BR19" s="57">
        <f t="shared" si="16"/>
        <v>6.7</v>
      </c>
      <c r="BS19" s="65">
        <f t="shared" si="27"/>
        <v>7</v>
      </c>
      <c r="BT19" s="64" t="str">
        <f t="shared" si="17"/>
        <v>Khá</v>
      </c>
      <c r="BU19" s="58">
        <v>5.9</v>
      </c>
      <c r="BV19" s="59"/>
      <c r="BW19" s="57">
        <f t="shared" si="28"/>
        <v>5.9</v>
      </c>
      <c r="BX19" s="58">
        <v>8.1</v>
      </c>
      <c r="BY19" s="59"/>
      <c r="BZ19" s="57">
        <f t="shared" si="29"/>
        <v>8.1</v>
      </c>
      <c r="CA19" s="58">
        <v>8.1</v>
      </c>
      <c r="CB19" s="59"/>
      <c r="CC19" s="57">
        <f t="shared" si="30"/>
        <v>8.1</v>
      </c>
      <c r="CD19" s="58">
        <v>7</v>
      </c>
      <c r="CE19" s="59"/>
      <c r="CF19" s="58">
        <f t="shared" si="31"/>
        <v>7</v>
      </c>
      <c r="CG19" s="65">
        <f t="shared" si="32"/>
        <v>7.2</v>
      </c>
      <c r="CH19" s="64" t="str">
        <f t="shared" si="18"/>
        <v>Khá</v>
      </c>
      <c r="CI19" s="58">
        <v>8.4</v>
      </c>
      <c r="CJ19" s="59"/>
      <c r="CK19" s="58">
        <f t="shared" si="33"/>
        <v>8.4</v>
      </c>
      <c r="CL19" s="65">
        <f t="shared" si="19"/>
        <v>8.4</v>
      </c>
      <c r="CM19" s="64" t="str">
        <f t="shared" si="20"/>
        <v>Giỏi</v>
      </c>
      <c r="CN19" s="66">
        <f t="shared" si="21"/>
        <v>7</v>
      </c>
      <c r="CO19" s="67"/>
      <c r="CP19" s="69">
        <v>8.5</v>
      </c>
      <c r="CQ19" s="69">
        <v>7.5</v>
      </c>
      <c r="CR19" s="69">
        <v>8</v>
      </c>
      <c r="CS19" s="68">
        <f>ROUND((CP19+CQ19+CR19)/3,1)</f>
        <v>8</v>
      </c>
      <c r="CT19" s="2">
        <f t="shared" si="35"/>
        <v>7.5</v>
      </c>
    </row>
    <row r="20" spans="1:98" ht="15.75" x14ac:dyDescent="0.25">
      <c r="A20" s="52">
        <v>15</v>
      </c>
      <c r="B20" s="106" t="s">
        <v>76</v>
      </c>
      <c r="C20" s="107" t="s">
        <v>75</v>
      </c>
      <c r="D20" s="53"/>
      <c r="E20" s="54">
        <v>34896</v>
      </c>
      <c r="F20" s="55" t="s">
        <v>48</v>
      </c>
      <c r="G20" s="56" t="s">
        <v>49</v>
      </c>
      <c r="H20" s="57">
        <v>8.6</v>
      </c>
      <c r="I20" s="57"/>
      <c r="J20" s="57">
        <f t="shared" si="0"/>
        <v>8.6</v>
      </c>
      <c r="K20" s="58">
        <v>7.3</v>
      </c>
      <c r="L20" s="59"/>
      <c r="M20" s="60">
        <f t="shared" si="1"/>
        <v>7.3</v>
      </c>
      <c r="N20" s="57">
        <v>8</v>
      </c>
      <c r="O20" s="61"/>
      <c r="P20" s="60">
        <f t="shared" si="2"/>
        <v>8</v>
      </c>
      <c r="Q20" s="60">
        <v>4</v>
      </c>
      <c r="R20" s="60"/>
      <c r="S20" s="57">
        <v>7.1</v>
      </c>
      <c r="T20" s="59"/>
      <c r="U20" s="60">
        <f t="shared" si="3"/>
        <v>7.1</v>
      </c>
      <c r="V20" s="62">
        <v>7</v>
      </c>
      <c r="W20" s="59"/>
      <c r="X20" s="60">
        <f t="shared" si="4"/>
        <v>7</v>
      </c>
      <c r="Y20" s="58">
        <v>6.5</v>
      </c>
      <c r="Z20" s="59"/>
      <c r="AA20" s="60">
        <f t="shared" si="5"/>
        <v>6.5</v>
      </c>
      <c r="AB20" s="63">
        <f t="shared" si="34"/>
        <v>7.2</v>
      </c>
      <c r="AC20" s="64" t="str">
        <f t="shared" si="22"/>
        <v>Khá</v>
      </c>
      <c r="AD20" s="58">
        <v>6.4</v>
      </c>
      <c r="AE20" s="59"/>
      <c r="AF20" s="60">
        <f t="shared" si="6"/>
        <v>6.4</v>
      </c>
      <c r="AG20" s="58">
        <v>7.3</v>
      </c>
      <c r="AH20" s="58"/>
      <c r="AI20" s="60">
        <f t="shared" si="7"/>
        <v>7.3</v>
      </c>
      <c r="AJ20" s="58">
        <v>7.3</v>
      </c>
      <c r="AK20" s="59"/>
      <c r="AL20" s="60">
        <f t="shared" si="8"/>
        <v>7.3</v>
      </c>
      <c r="AM20" s="63">
        <f t="shared" si="23"/>
        <v>7.1</v>
      </c>
      <c r="AN20" s="64" t="str">
        <f t="shared" si="9"/>
        <v>Khá</v>
      </c>
      <c r="AO20" s="58">
        <v>5</v>
      </c>
      <c r="AP20" s="52"/>
      <c r="AQ20" s="58">
        <f t="shared" si="10"/>
        <v>5</v>
      </c>
      <c r="AR20" s="58">
        <v>3</v>
      </c>
      <c r="AS20" s="58"/>
      <c r="AT20" s="58">
        <v>6.1</v>
      </c>
      <c r="AU20" s="52"/>
      <c r="AV20" s="58">
        <f t="shared" si="11"/>
        <v>6.1</v>
      </c>
      <c r="AW20" s="58">
        <v>3</v>
      </c>
      <c r="AX20" s="58"/>
      <c r="AY20" s="58">
        <v>6.3</v>
      </c>
      <c r="AZ20" s="52"/>
      <c r="BA20" s="57">
        <f t="shared" si="12"/>
        <v>6.3</v>
      </c>
      <c r="BB20" s="57">
        <v>6.6</v>
      </c>
      <c r="BC20" s="52"/>
      <c r="BD20" s="57">
        <f t="shared" si="24"/>
        <v>6.6</v>
      </c>
      <c r="BE20" s="65">
        <f t="shared" si="25"/>
        <v>6</v>
      </c>
      <c r="BF20" s="64" t="str">
        <f t="shared" si="26"/>
        <v>TB khá</v>
      </c>
      <c r="BG20" s="58">
        <v>7.7</v>
      </c>
      <c r="BH20" s="61"/>
      <c r="BI20" s="60">
        <f t="shared" si="13"/>
        <v>7.7</v>
      </c>
      <c r="BJ20" s="58">
        <v>7.9</v>
      </c>
      <c r="BK20" s="61"/>
      <c r="BL20" s="60">
        <f t="shared" si="14"/>
        <v>7.9</v>
      </c>
      <c r="BM20" s="58">
        <v>7.6</v>
      </c>
      <c r="BN20" s="61"/>
      <c r="BO20" s="60">
        <f t="shared" si="15"/>
        <v>7.6</v>
      </c>
      <c r="BP20" s="57">
        <v>6.5</v>
      </c>
      <c r="BQ20" s="59"/>
      <c r="BR20" s="57">
        <f t="shared" si="16"/>
        <v>6.5</v>
      </c>
      <c r="BS20" s="65">
        <f t="shared" si="27"/>
        <v>7.3</v>
      </c>
      <c r="BT20" s="64" t="str">
        <f t="shared" si="17"/>
        <v>Khá</v>
      </c>
      <c r="BU20" s="58">
        <v>5.9</v>
      </c>
      <c r="BV20" s="59"/>
      <c r="BW20" s="57">
        <f t="shared" si="28"/>
        <v>5.9</v>
      </c>
      <c r="BX20" s="58">
        <v>7.3</v>
      </c>
      <c r="BY20" s="59"/>
      <c r="BZ20" s="57">
        <f t="shared" si="29"/>
        <v>7.3</v>
      </c>
      <c r="CA20" s="58">
        <v>8.3000000000000007</v>
      </c>
      <c r="CB20" s="59"/>
      <c r="CC20" s="57">
        <f t="shared" si="30"/>
        <v>8.3000000000000007</v>
      </c>
      <c r="CD20" s="58">
        <v>7.5</v>
      </c>
      <c r="CE20" s="59"/>
      <c r="CF20" s="58">
        <f t="shared" si="31"/>
        <v>7.5</v>
      </c>
      <c r="CG20" s="65">
        <f t="shared" si="32"/>
        <v>7.3</v>
      </c>
      <c r="CH20" s="64" t="str">
        <f t="shared" si="18"/>
        <v>Khá</v>
      </c>
      <c r="CI20" s="58">
        <v>8</v>
      </c>
      <c r="CJ20" s="59"/>
      <c r="CK20" s="58">
        <f t="shared" si="33"/>
        <v>8</v>
      </c>
      <c r="CL20" s="65">
        <f t="shared" si="19"/>
        <v>8</v>
      </c>
      <c r="CM20" s="64" t="str">
        <f t="shared" si="20"/>
        <v>Giỏi</v>
      </c>
      <c r="CN20" s="66">
        <f t="shared" si="21"/>
        <v>7.1</v>
      </c>
      <c r="CO20" s="67"/>
      <c r="CP20" s="57" t="s">
        <v>52</v>
      </c>
      <c r="CQ20" s="57">
        <v>10</v>
      </c>
      <c r="CR20" s="57">
        <v>8</v>
      </c>
      <c r="CS20" s="68">
        <f>ROUND((CQ20+CR20)/2,1)</f>
        <v>9</v>
      </c>
      <c r="CT20" s="2">
        <f t="shared" si="35"/>
        <v>8.1</v>
      </c>
    </row>
    <row r="21" spans="1:98" ht="15.75" x14ac:dyDescent="0.25">
      <c r="A21" s="52">
        <v>16</v>
      </c>
      <c r="B21" s="106" t="s">
        <v>77</v>
      </c>
      <c r="C21" s="107" t="s">
        <v>78</v>
      </c>
      <c r="D21" s="53"/>
      <c r="E21" s="54">
        <v>35422</v>
      </c>
      <c r="F21" s="55" t="s">
        <v>48</v>
      </c>
      <c r="G21" s="56" t="s">
        <v>49</v>
      </c>
      <c r="H21" s="57">
        <v>5.4</v>
      </c>
      <c r="I21" s="57"/>
      <c r="J21" s="57">
        <f t="shared" si="0"/>
        <v>5.4</v>
      </c>
      <c r="K21" s="58">
        <v>6.9</v>
      </c>
      <c r="L21" s="59"/>
      <c r="M21" s="60">
        <f t="shared" si="1"/>
        <v>6.9</v>
      </c>
      <c r="N21" s="57">
        <v>7</v>
      </c>
      <c r="O21" s="61"/>
      <c r="P21" s="60">
        <f t="shared" si="2"/>
        <v>7</v>
      </c>
      <c r="Q21" s="60">
        <v>4</v>
      </c>
      <c r="R21" s="60"/>
      <c r="S21" s="57">
        <v>7.7</v>
      </c>
      <c r="T21" s="59"/>
      <c r="U21" s="60">
        <f t="shared" si="3"/>
        <v>7.7</v>
      </c>
      <c r="V21" s="62">
        <v>6.3</v>
      </c>
      <c r="W21" s="59"/>
      <c r="X21" s="60">
        <f t="shared" si="4"/>
        <v>6.3</v>
      </c>
      <c r="Y21" s="58">
        <v>6.5</v>
      </c>
      <c r="Z21" s="59"/>
      <c r="AA21" s="60">
        <f t="shared" si="5"/>
        <v>6.5</v>
      </c>
      <c r="AB21" s="63">
        <f t="shared" si="34"/>
        <v>7</v>
      </c>
      <c r="AC21" s="64" t="str">
        <f t="shared" si="22"/>
        <v>Khá</v>
      </c>
      <c r="AD21" s="58">
        <v>6.1</v>
      </c>
      <c r="AE21" s="59"/>
      <c r="AF21" s="60">
        <f t="shared" si="6"/>
        <v>6.1</v>
      </c>
      <c r="AG21" s="58">
        <v>7.3</v>
      </c>
      <c r="AH21" s="58"/>
      <c r="AI21" s="60">
        <f t="shared" si="7"/>
        <v>7.3</v>
      </c>
      <c r="AJ21" s="58">
        <v>7.3</v>
      </c>
      <c r="AK21" s="59"/>
      <c r="AL21" s="60">
        <f t="shared" si="8"/>
        <v>7.3</v>
      </c>
      <c r="AM21" s="63">
        <f t="shared" si="23"/>
        <v>7</v>
      </c>
      <c r="AN21" s="64" t="str">
        <f t="shared" si="9"/>
        <v>Khá</v>
      </c>
      <c r="AO21" s="58">
        <v>6.5</v>
      </c>
      <c r="AP21" s="52"/>
      <c r="AQ21" s="58">
        <f t="shared" si="10"/>
        <v>6.5</v>
      </c>
      <c r="AR21" s="58">
        <v>3</v>
      </c>
      <c r="AS21" s="58"/>
      <c r="AT21" s="58">
        <v>6.4</v>
      </c>
      <c r="AU21" s="52"/>
      <c r="AV21" s="58">
        <f t="shared" si="11"/>
        <v>6.4</v>
      </c>
      <c r="AW21" s="58">
        <v>3</v>
      </c>
      <c r="AX21" s="58"/>
      <c r="AY21" s="58">
        <v>6.1</v>
      </c>
      <c r="AZ21" s="52"/>
      <c r="BA21" s="57">
        <f t="shared" si="12"/>
        <v>6.1</v>
      </c>
      <c r="BB21" s="57">
        <v>5.9</v>
      </c>
      <c r="BC21" s="52"/>
      <c r="BD21" s="57">
        <f t="shared" si="24"/>
        <v>5.9</v>
      </c>
      <c r="BE21" s="65">
        <f t="shared" si="25"/>
        <v>6.2</v>
      </c>
      <c r="BF21" s="64" t="str">
        <f t="shared" si="26"/>
        <v>TB khá</v>
      </c>
      <c r="BG21" s="58">
        <v>7.2</v>
      </c>
      <c r="BH21" s="61"/>
      <c r="BI21" s="60">
        <f t="shared" si="13"/>
        <v>7.2</v>
      </c>
      <c r="BJ21" s="58">
        <v>6.4</v>
      </c>
      <c r="BK21" s="61"/>
      <c r="BL21" s="60">
        <f t="shared" si="14"/>
        <v>6.4</v>
      </c>
      <c r="BM21" s="58">
        <v>7.4</v>
      </c>
      <c r="BN21" s="61"/>
      <c r="BO21" s="60">
        <f t="shared" si="15"/>
        <v>7.4</v>
      </c>
      <c r="BP21" s="57">
        <v>5.6</v>
      </c>
      <c r="BQ21" s="59"/>
      <c r="BR21" s="57">
        <f t="shared" si="16"/>
        <v>5.6</v>
      </c>
      <c r="BS21" s="65">
        <f t="shared" si="27"/>
        <v>6.5</v>
      </c>
      <c r="BT21" s="64" t="str">
        <f t="shared" si="17"/>
        <v>TB khá</v>
      </c>
      <c r="BU21" s="58">
        <v>5.8</v>
      </c>
      <c r="BV21" s="59"/>
      <c r="BW21" s="57">
        <f t="shared" si="28"/>
        <v>5.8</v>
      </c>
      <c r="BX21" s="58">
        <v>8.1</v>
      </c>
      <c r="BY21" s="59"/>
      <c r="BZ21" s="57">
        <f t="shared" si="29"/>
        <v>8.1</v>
      </c>
      <c r="CA21" s="58">
        <v>8.4</v>
      </c>
      <c r="CB21" s="59"/>
      <c r="CC21" s="57">
        <f t="shared" si="30"/>
        <v>8.4</v>
      </c>
      <c r="CD21" s="58">
        <v>7.2</v>
      </c>
      <c r="CE21" s="59"/>
      <c r="CF21" s="58">
        <f t="shared" si="31"/>
        <v>7.2</v>
      </c>
      <c r="CG21" s="65">
        <f t="shared" si="32"/>
        <v>7.3</v>
      </c>
      <c r="CH21" s="64" t="str">
        <f t="shared" si="18"/>
        <v>Khá</v>
      </c>
      <c r="CI21" s="58">
        <v>8.3000000000000007</v>
      </c>
      <c r="CJ21" s="59"/>
      <c r="CK21" s="58">
        <f t="shared" si="33"/>
        <v>8.3000000000000007</v>
      </c>
      <c r="CL21" s="65">
        <f t="shared" si="19"/>
        <v>8.3000000000000007</v>
      </c>
      <c r="CM21" s="64" t="str">
        <f t="shared" si="20"/>
        <v>Giỏi</v>
      </c>
      <c r="CN21" s="66">
        <f t="shared" si="21"/>
        <v>6.9</v>
      </c>
      <c r="CO21" s="67"/>
      <c r="CP21" s="69">
        <v>8</v>
      </c>
      <c r="CQ21" s="69">
        <v>9</v>
      </c>
      <c r="CR21" s="69">
        <v>8</v>
      </c>
      <c r="CS21" s="68">
        <f>ROUND((CP21+CQ21+CR21)/3,1)</f>
        <v>8.3000000000000007</v>
      </c>
      <c r="CT21" s="2">
        <f t="shared" si="35"/>
        <v>7.6</v>
      </c>
    </row>
    <row r="22" spans="1:98" ht="15.75" x14ac:dyDescent="0.25">
      <c r="A22" s="52">
        <v>17</v>
      </c>
      <c r="B22" s="106" t="s">
        <v>79</v>
      </c>
      <c r="C22" s="107" t="s">
        <v>80</v>
      </c>
      <c r="D22" s="53"/>
      <c r="E22" s="54">
        <v>34414</v>
      </c>
      <c r="F22" s="55" t="s">
        <v>48</v>
      </c>
      <c r="G22" s="56" t="s">
        <v>49</v>
      </c>
      <c r="H22" s="57">
        <v>7.1</v>
      </c>
      <c r="I22" s="57"/>
      <c r="J22" s="57">
        <f t="shared" si="0"/>
        <v>7.1</v>
      </c>
      <c r="K22" s="58">
        <v>7.9</v>
      </c>
      <c r="L22" s="59"/>
      <c r="M22" s="60">
        <f t="shared" si="1"/>
        <v>7.9</v>
      </c>
      <c r="N22" s="57">
        <v>7.3</v>
      </c>
      <c r="O22" s="61"/>
      <c r="P22" s="60">
        <f t="shared" si="2"/>
        <v>7.3</v>
      </c>
      <c r="Q22" s="60">
        <v>4</v>
      </c>
      <c r="R22" s="60"/>
      <c r="S22" s="57">
        <v>5.0999999999999996</v>
      </c>
      <c r="T22" s="59"/>
      <c r="U22" s="60">
        <f t="shared" si="3"/>
        <v>5.0999999999999996</v>
      </c>
      <c r="V22" s="62">
        <v>6.3</v>
      </c>
      <c r="W22" s="59"/>
      <c r="X22" s="60">
        <f t="shared" si="4"/>
        <v>6.3</v>
      </c>
      <c r="Y22" s="58">
        <v>6.2</v>
      </c>
      <c r="Z22" s="59"/>
      <c r="AA22" s="60">
        <f t="shared" si="5"/>
        <v>6.2</v>
      </c>
      <c r="AB22" s="63">
        <f t="shared" si="34"/>
        <v>6.1</v>
      </c>
      <c r="AC22" s="64" t="str">
        <f t="shared" si="22"/>
        <v>TB khá</v>
      </c>
      <c r="AD22" s="58">
        <v>6.1</v>
      </c>
      <c r="AE22" s="59"/>
      <c r="AF22" s="60">
        <f t="shared" si="6"/>
        <v>6.1</v>
      </c>
      <c r="AG22" s="58">
        <v>6.4</v>
      </c>
      <c r="AH22" s="58"/>
      <c r="AI22" s="60">
        <f t="shared" si="7"/>
        <v>6.4</v>
      </c>
      <c r="AJ22" s="58">
        <v>6.5</v>
      </c>
      <c r="AK22" s="59"/>
      <c r="AL22" s="60">
        <f t="shared" si="8"/>
        <v>6.5</v>
      </c>
      <c r="AM22" s="63">
        <f t="shared" si="23"/>
        <v>6.4</v>
      </c>
      <c r="AN22" s="64" t="str">
        <f t="shared" si="9"/>
        <v>TB khá</v>
      </c>
      <c r="AO22" s="58">
        <v>4.7</v>
      </c>
      <c r="AP22" s="52">
        <v>7.7</v>
      </c>
      <c r="AQ22" s="58">
        <f t="shared" si="10"/>
        <v>7.7</v>
      </c>
      <c r="AR22" s="58">
        <v>3</v>
      </c>
      <c r="AS22" s="58"/>
      <c r="AT22" s="58">
        <v>5.4</v>
      </c>
      <c r="AU22" s="52"/>
      <c r="AV22" s="58">
        <f t="shared" si="11"/>
        <v>5.4</v>
      </c>
      <c r="AW22" s="58">
        <v>3</v>
      </c>
      <c r="AX22" s="58"/>
      <c r="AY22" s="58">
        <v>6.2</v>
      </c>
      <c r="AZ22" s="52"/>
      <c r="BA22" s="57">
        <f t="shared" si="12"/>
        <v>6.2</v>
      </c>
      <c r="BB22" s="57">
        <v>5.7</v>
      </c>
      <c r="BC22" s="52"/>
      <c r="BD22" s="57">
        <f t="shared" si="24"/>
        <v>5.7</v>
      </c>
      <c r="BE22" s="65">
        <f t="shared" si="25"/>
        <v>6.2</v>
      </c>
      <c r="BF22" s="64" t="str">
        <f t="shared" si="26"/>
        <v>TB khá</v>
      </c>
      <c r="BG22" s="58">
        <v>6.3</v>
      </c>
      <c r="BH22" s="61"/>
      <c r="BI22" s="60">
        <f t="shared" si="13"/>
        <v>6.3</v>
      </c>
      <c r="BJ22" s="58">
        <v>8.4</v>
      </c>
      <c r="BK22" s="61"/>
      <c r="BL22" s="60">
        <f t="shared" si="14"/>
        <v>8.4</v>
      </c>
      <c r="BM22" s="58">
        <v>6.8</v>
      </c>
      <c r="BN22" s="61"/>
      <c r="BO22" s="60">
        <f t="shared" si="15"/>
        <v>6.8</v>
      </c>
      <c r="BP22" s="57">
        <v>6.6</v>
      </c>
      <c r="BQ22" s="59"/>
      <c r="BR22" s="57">
        <f t="shared" si="16"/>
        <v>6.6</v>
      </c>
      <c r="BS22" s="65">
        <f t="shared" si="27"/>
        <v>7.1</v>
      </c>
      <c r="BT22" s="64" t="str">
        <f t="shared" si="17"/>
        <v>Khá</v>
      </c>
      <c r="BU22" s="58">
        <v>6.2</v>
      </c>
      <c r="BV22" s="59"/>
      <c r="BW22" s="57">
        <f t="shared" si="28"/>
        <v>6.2</v>
      </c>
      <c r="BX22" s="58">
        <v>8.1</v>
      </c>
      <c r="BY22" s="59"/>
      <c r="BZ22" s="57">
        <f t="shared" si="29"/>
        <v>8.1</v>
      </c>
      <c r="CA22" s="58">
        <v>8.6</v>
      </c>
      <c r="CB22" s="59"/>
      <c r="CC22" s="57">
        <f t="shared" si="30"/>
        <v>8.6</v>
      </c>
      <c r="CD22" s="58">
        <v>7.3</v>
      </c>
      <c r="CE22" s="59"/>
      <c r="CF22" s="58">
        <f t="shared" si="31"/>
        <v>7.3</v>
      </c>
      <c r="CG22" s="65">
        <f t="shared" si="32"/>
        <v>7.5</v>
      </c>
      <c r="CH22" s="64" t="str">
        <f t="shared" si="18"/>
        <v>Khá</v>
      </c>
      <c r="CI22" s="58">
        <v>7.5</v>
      </c>
      <c r="CJ22" s="59"/>
      <c r="CK22" s="58">
        <f t="shared" si="33"/>
        <v>7.5</v>
      </c>
      <c r="CL22" s="65">
        <f t="shared" si="19"/>
        <v>7.5</v>
      </c>
      <c r="CM22" s="64" t="str">
        <f t="shared" si="20"/>
        <v>Khá</v>
      </c>
      <c r="CN22" s="66">
        <f t="shared" si="21"/>
        <v>6.7</v>
      </c>
      <c r="CO22" s="67"/>
      <c r="CP22" s="73">
        <v>9</v>
      </c>
      <c r="CQ22" s="73">
        <v>8</v>
      </c>
      <c r="CR22" s="73">
        <v>7.5</v>
      </c>
      <c r="CS22" s="68">
        <f>ROUND((CP22+CQ22+CR22)/3,1)</f>
        <v>8.1999999999999993</v>
      </c>
      <c r="CT22" s="2">
        <f t="shared" si="35"/>
        <v>7.5</v>
      </c>
    </row>
    <row r="23" spans="1:98" ht="15.75" x14ac:dyDescent="0.25">
      <c r="A23" s="52">
        <v>18</v>
      </c>
      <c r="B23" s="106" t="s">
        <v>81</v>
      </c>
      <c r="C23" s="107" t="s">
        <v>82</v>
      </c>
      <c r="D23" s="53"/>
      <c r="E23" s="54">
        <v>31405</v>
      </c>
      <c r="F23" s="55" t="s">
        <v>48</v>
      </c>
      <c r="G23" s="56" t="s">
        <v>49</v>
      </c>
      <c r="H23" s="57">
        <v>6.2</v>
      </c>
      <c r="I23" s="57"/>
      <c r="J23" s="57">
        <f t="shared" si="0"/>
        <v>6.2</v>
      </c>
      <c r="K23" s="58">
        <v>7.5</v>
      </c>
      <c r="L23" s="59"/>
      <c r="M23" s="60">
        <f t="shared" si="1"/>
        <v>7.5</v>
      </c>
      <c r="N23" s="57">
        <v>7.4</v>
      </c>
      <c r="O23" s="61"/>
      <c r="P23" s="60">
        <f t="shared" si="2"/>
        <v>7.4</v>
      </c>
      <c r="Q23" s="60">
        <v>4</v>
      </c>
      <c r="R23" s="60"/>
      <c r="S23" s="57">
        <v>6.7</v>
      </c>
      <c r="T23" s="59"/>
      <c r="U23" s="60">
        <f t="shared" si="3"/>
        <v>6.7</v>
      </c>
      <c r="V23" s="62">
        <v>6</v>
      </c>
      <c r="W23" s="59"/>
      <c r="X23" s="60">
        <f t="shared" si="4"/>
        <v>6</v>
      </c>
      <c r="Y23" s="58">
        <v>6.4</v>
      </c>
      <c r="Z23" s="59"/>
      <c r="AA23" s="60">
        <f t="shared" si="5"/>
        <v>6.4</v>
      </c>
      <c r="AB23" s="63">
        <f t="shared" si="34"/>
        <v>6.7</v>
      </c>
      <c r="AC23" s="64" t="str">
        <f t="shared" si="22"/>
        <v>TB khá</v>
      </c>
      <c r="AD23" s="58">
        <v>6.2</v>
      </c>
      <c r="AE23" s="59"/>
      <c r="AF23" s="60">
        <f t="shared" si="6"/>
        <v>6.2</v>
      </c>
      <c r="AG23" s="58">
        <v>6.4</v>
      </c>
      <c r="AH23" s="58"/>
      <c r="AI23" s="60">
        <f t="shared" si="7"/>
        <v>6.4</v>
      </c>
      <c r="AJ23" s="58">
        <v>7.8</v>
      </c>
      <c r="AK23" s="59"/>
      <c r="AL23" s="60">
        <f t="shared" si="8"/>
        <v>7.8</v>
      </c>
      <c r="AM23" s="63">
        <f t="shared" si="23"/>
        <v>6.8</v>
      </c>
      <c r="AN23" s="64" t="str">
        <f t="shared" si="9"/>
        <v>TB khá</v>
      </c>
      <c r="AO23" s="58">
        <v>5.6</v>
      </c>
      <c r="AP23" s="52"/>
      <c r="AQ23" s="58">
        <f t="shared" si="10"/>
        <v>5.6</v>
      </c>
      <c r="AR23" s="58">
        <v>3</v>
      </c>
      <c r="AS23" s="58"/>
      <c r="AT23" s="58">
        <v>5.0999999999999996</v>
      </c>
      <c r="AU23" s="52"/>
      <c r="AV23" s="58">
        <f t="shared" si="11"/>
        <v>5.0999999999999996</v>
      </c>
      <c r="AW23" s="58">
        <v>3</v>
      </c>
      <c r="AX23" s="58"/>
      <c r="AY23" s="58">
        <v>5.9</v>
      </c>
      <c r="AZ23" s="52"/>
      <c r="BA23" s="57">
        <f t="shared" si="12"/>
        <v>5.9</v>
      </c>
      <c r="BB23" s="57">
        <v>5.4</v>
      </c>
      <c r="BC23" s="52"/>
      <c r="BD23" s="57">
        <f t="shared" si="24"/>
        <v>5.4</v>
      </c>
      <c r="BE23" s="65">
        <f t="shared" si="25"/>
        <v>5.5</v>
      </c>
      <c r="BF23" s="64" t="str">
        <f t="shared" si="26"/>
        <v>Trung bình</v>
      </c>
      <c r="BG23" s="58">
        <v>7.3</v>
      </c>
      <c r="BH23" s="61"/>
      <c r="BI23" s="60">
        <f t="shared" si="13"/>
        <v>7.3</v>
      </c>
      <c r="BJ23" s="58">
        <v>7.8</v>
      </c>
      <c r="BK23" s="61"/>
      <c r="BL23" s="60">
        <f t="shared" si="14"/>
        <v>7.8</v>
      </c>
      <c r="BM23" s="58">
        <v>6.4</v>
      </c>
      <c r="BN23" s="61"/>
      <c r="BO23" s="60">
        <f t="shared" si="15"/>
        <v>6.4</v>
      </c>
      <c r="BP23" s="57">
        <v>5.9</v>
      </c>
      <c r="BQ23" s="59"/>
      <c r="BR23" s="57">
        <f t="shared" si="16"/>
        <v>5.9</v>
      </c>
      <c r="BS23" s="65">
        <f t="shared" si="27"/>
        <v>6.7</v>
      </c>
      <c r="BT23" s="64" t="str">
        <f t="shared" si="17"/>
        <v>TB khá</v>
      </c>
      <c r="BU23" s="58">
        <v>5.6</v>
      </c>
      <c r="BV23" s="59"/>
      <c r="BW23" s="57">
        <f t="shared" si="28"/>
        <v>5.6</v>
      </c>
      <c r="BX23" s="58">
        <v>8.1</v>
      </c>
      <c r="BY23" s="59"/>
      <c r="BZ23" s="57">
        <f t="shared" si="29"/>
        <v>8.1</v>
      </c>
      <c r="CA23" s="58">
        <v>8.1</v>
      </c>
      <c r="CB23" s="59"/>
      <c r="CC23" s="57">
        <f t="shared" si="30"/>
        <v>8.1</v>
      </c>
      <c r="CD23" s="58">
        <v>7.4</v>
      </c>
      <c r="CE23" s="59"/>
      <c r="CF23" s="58">
        <f t="shared" si="31"/>
        <v>7.4</v>
      </c>
      <c r="CG23" s="65">
        <f t="shared" si="32"/>
        <v>7.3</v>
      </c>
      <c r="CH23" s="64" t="str">
        <f t="shared" si="18"/>
        <v>Khá</v>
      </c>
      <c r="CI23" s="58">
        <v>8.6</v>
      </c>
      <c r="CJ23" s="59"/>
      <c r="CK23" s="58">
        <f t="shared" si="33"/>
        <v>8.6</v>
      </c>
      <c r="CL23" s="65">
        <f t="shared" si="19"/>
        <v>8.6</v>
      </c>
      <c r="CM23" s="64" t="str">
        <f t="shared" si="20"/>
        <v>Giỏi</v>
      </c>
      <c r="CN23" s="66">
        <f t="shared" si="21"/>
        <v>6.8</v>
      </c>
      <c r="CO23" s="67"/>
      <c r="CP23" s="57">
        <v>9</v>
      </c>
      <c r="CQ23" s="57">
        <v>8.5</v>
      </c>
      <c r="CR23" s="57">
        <v>8</v>
      </c>
      <c r="CS23" s="68">
        <f>ROUND((CP23+CQ23+CR23)/3,1)</f>
        <v>8.5</v>
      </c>
      <c r="CT23" s="2">
        <f t="shared" si="35"/>
        <v>7.7</v>
      </c>
    </row>
    <row r="24" spans="1:98" ht="15.75" x14ac:dyDescent="0.25">
      <c r="A24" s="52">
        <v>19</v>
      </c>
      <c r="B24" s="106" t="s">
        <v>62</v>
      </c>
      <c r="C24" s="107" t="s">
        <v>83</v>
      </c>
      <c r="D24" s="53"/>
      <c r="E24" s="54">
        <v>35263</v>
      </c>
      <c r="F24" s="55" t="s">
        <v>48</v>
      </c>
      <c r="G24" s="56" t="s">
        <v>49</v>
      </c>
      <c r="H24" s="57">
        <v>8.6</v>
      </c>
      <c r="I24" s="57"/>
      <c r="J24" s="57">
        <f t="shared" si="0"/>
        <v>8.6</v>
      </c>
      <c r="K24" s="58">
        <v>6.2</v>
      </c>
      <c r="L24" s="59"/>
      <c r="M24" s="60">
        <f t="shared" si="1"/>
        <v>6.2</v>
      </c>
      <c r="N24" s="57">
        <v>5.7</v>
      </c>
      <c r="O24" s="61"/>
      <c r="P24" s="60">
        <f t="shared" si="2"/>
        <v>5.7</v>
      </c>
      <c r="Q24" s="60">
        <v>4</v>
      </c>
      <c r="R24" s="60"/>
      <c r="S24" s="57">
        <v>5</v>
      </c>
      <c r="T24" s="59"/>
      <c r="U24" s="60">
        <f t="shared" si="3"/>
        <v>5</v>
      </c>
      <c r="V24" s="62">
        <v>6</v>
      </c>
      <c r="W24" s="59"/>
      <c r="X24" s="60">
        <f t="shared" si="4"/>
        <v>6</v>
      </c>
      <c r="Y24" s="58">
        <v>6.8</v>
      </c>
      <c r="Z24" s="59"/>
      <c r="AA24" s="60">
        <f t="shared" si="5"/>
        <v>6.8</v>
      </c>
      <c r="AB24" s="63">
        <f t="shared" si="34"/>
        <v>5.7</v>
      </c>
      <c r="AC24" s="64" t="str">
        <f t="shared" si="22"/>
        <v>Trung bình</v>
      </c>
      <c r="AD24" s="58">
        <v>6</v>
      </c>
      <c r="AE24" s="59"/>
      <c r="AF24" s="60">
        <f t="shared" si="6"/>
        <v>6</v>
      </c>
      <c r="AG24" s="58">
        <v>7</v>
      </c>
      <c r="AH24" s="58"/>
      <c r="AI24" s="60">
        <f t="shared" si="7"/>
        <v>7</v>
      </c>
      <c r="AJ24" s="58">
        <v>7</v>
      </c>
      <c r="AK24" s="59"/>
      <c r="AL24" s="60">
        <f t="shared" si="8"/>
        <v>7</v>
      </c>
      <c r="AM24" s="63">
        <f t="shared" si="23"/>
        <v>6.8</v>
      </c>
      <c r="AN24" s="64" t="str">
        <f t="shared" si="9"/>
        <v>TB khá</v>
      </c>
      <c r="AO24" s="58">
        <v>4.5999999999999996</v>
      </c>
      <c r="AP24" s="52">
        <v>7.6</v>
      </c>
      <c r="AQ24" s="58">
        <f t="shared" si="10"/>
        <v>7.6</v>
      </c>
      <c r="AR24" s="58">
        <v>3</v>
      </c>
      <c r="AS24" s="58"/>
      <c r="AT24" s="58">
        <v>5.5</v>
      </c>
      <c r="AU24" s="52"/>
      <c r="AV24" s="58">
        <f t="shared" si="11"/>
        <v>5.5</v>
      </c>
      <c r="AW24" s="58">
        <v>3</v>
      </c>
      <c r="AX24" s="58"/>
      <c r="AY24" s="58">
        <v>6.1</v>
      </c>
      <c r="AZ24" s="52"/>
      <c r="BA24" s="57">
        <f t="shared" si="12"/>
        <v>6.1</v>
      </c>
      <c r="BB24" s="57">
        <v>5.4</v>
      </c>
      <c r="BC24" s="52"/>
      <c r="BD24" s="57">
        <f t="shared" si="24"/>
        <v>5.4</v>
      </c>
      <c r="BE24" s="65">
        <f t="shared" si="25"/>
        <v>6.1</v>
      </c>
      <c r="BF24" s="64" t="str">
        <f t="shared" si="26"/>
        <v>TB khá</v>
      </c>
      <c r="BG24" s="58">
        <v>6</v>
      </c>
      <c r="BH24" s="61"/>
      <c r="BI24" s="60">
        <f t="shared" si="13"/>
        <v>6</v>
      </c>
      <c r="BJ24" s="58">
        <v>7.1</v>
      </c>
      <c r="BK24" s="61"/>
      <c r="BL24" s="60">
        <f t="shared" si="14"/>
        <v>7.1</v>
      </c>
      <c r="BM24" s="58">
        <v>7.2</v>
      </c>
      <c r="BN24" s="61"/>
      <c r="BO24" s="60">
        <f t="shared" si="15"/>
        <v>7.2</v>
      </c>
      <c r="BP24" s="57">
        <v>5.9</v>
      </c>
      <c r="BQ24" s="59"/>
      <c r="BR24" s="57">
        <f t="shared" si="16"/>
        <v>5.9</v>
      </c>
      <c r="BS24" s="65">
        <f t="shared" si="27"/>
        <v>6.5</v>
      </c>
      <c r="BT24" s="64" t="str">
        <f t="shared" si="17"/>
        <v>TB khá</v>
      </c>
      <c r="BU24" s="58">
        <v>6.5</v>
      </c>
      <c r="BV24" s="59"/>
      <c r="BW24" s="57">
        <f t="shared" si="28"/>
        <v>6.5</v>
      </c>
      <c r="BX24" s="58">
        <v>7.8</v>
      </c>
      <c r="BY24" s="59"/>
      <c r="BZ24" s="57">
        <f t="shared" si="29"/>
        <v>7.8</v>
      </c>
      <c r="CA24" s="58">
        <v>8.5</v>
      </c>
      <c r="CB24" s="59"/>
      <c r="CC24" s="57">
        <f t="shared" si="30"/>
        <v>8.5</v>
      </c>
      <c r="CD24" s="58">
        <v>7</v>
      </c>
      <c r="CE24" s="59"/>
      <c r="CF24" s="58">
        <f t="shared" si="31"/>
        <v>7</v>
      </c>
      <c r="CG24" s="65">
        <f t="shared" si="32"/>
        <v>7.3</v>
      </c>
      <c r="CH24" s="64" t="str">
        <f t="shared" si="18"/>
        <v>Khá</v>
      </c>
      <c r="CI24" s="58">
        <v>7.8</v>
      </c>
      <c r="CJ24" s="59"/>
      <c r="CK24" s="58">
        <f t="shared" si="33"/>
        <v>7.8</v>
      </c>
      <c r="CL24" s="65">
        <f t="shared" si="19"/>
        <v>7.8</v>
      </c>
      <c r="CM24" s="64" t="str">
        <f t="shared" si="20"/>
        <v>Khá</v>
      </c>
      <c r="CN24" s="66">
        <f t="shared" si="21"/>
        <v>6.6</v>
      </c>
      <c r="CO24" s="67"/>
      <c r="CP24" s="69">
        <v>9</v>
      </c>
      <c r="CQ24" s="69">
        <v>8</v>
      </c>
      <c r="CR24" s="69">
        <v>8.5</v>
      </c>
      <c r="CS24" s="68">
        <f>ROUND((CP24+CQ24+CR24)/3,1)</f>
        <v>8.5</v>
      </c>
      <c r="CT24" s="2">
        <f t="shared" si="35"/>
        <v>7.6</v>
      </c>
    </row>
    <row r="25" spans="1:98" ht="15.75" x14ac:dyDescent="0.25">
      <c r="A25" s="52">
        <v>20</v>
      </c>
      <c r="B25" s="108" t="s">
        <v>84</v>
      </c>
      <c r="C25" s="109" t="s">
        <v>85</v>
      </c>
      <c r="D25" s="53"/>
      <c r="E25" s="54">
        <v>34006</v>
      </c>
      <c r="F25" s="55" t="s">
        <v>48</v>
      </c>
      <c r="G25" s="56" t="s">
        <v>49</v>
      </c>
      <c r="H25" s="57">
        <v>0</v>
      </c>
      <c r="I25" s="57">
        <v>7</v>
      </c>
      <c r="J25" s="57">
        <f>MAX(H25:I25)</f>
        <v>7</v>
      </c>
      <c r="K25" s="58">
        <v>7.8</v>
      </c>
      <c r="L25" s="59"/>
      <c r="M25" s="60">
        <f>MAX(K25:L25)</f>
        <v>7.8</v>
      </c>
      <c r="N25" s="57">
        <v>7.3</v>
      </c>
      <c r="O25" s="63"/>
      <c r="P25" s="60">
        <f>MAX(N25:O25)</f>
        <v>7.3</v>
      </c>
      <c r="Q25" s="60">
        <v>4</v>
      </c>
      <c r="R25" s="60"/>
      <c r="S25" s="57">
        <v>6.8</v>
      </c>
      <c r="T25" s="59"/>
      <c r="U25" s="60">
        <f>MAX(S25:T25)</f>
        <v>6.8</v>
      </c>
      <c r="V25" s="62">
        <v>6.3</v>
      </c>
      <c r="W25" s="59"/>
      <c r="X25" s="60">
        <f>MAX(V25:W25)</f>
        <v>6.3</v>
      </c>
      <c r="Y25" s="58">
        <v>7.3</v>
      </c>
      <c r="Z25" s="59"/>
      <c r="AA25" s="60">
        <f>MAX(Y25:Z25)</f>
        <v>7.3</v>
      </c>
      <c r="AB25" s="63">
        <f>ROUND((P25*Q25+U25*$U$4+X25*$X$4+AA25*$AA$4)/(Q25+$U$4+$X$4+$AA$4),1)</f>
        <v>6.9</v>
      </c>
      <c r="AC25" s="64" t="str">
        <f>IF(AB25&gt;=9,"Xuất sắc",IF(AB25&gt;=8,"Giỏi",IF(AB25&gt;=7,"Khá",IF(AB25&gt;=6,"TB khá",IF(AB25&gt;=5,"Trung bình","Yếu")))))</f>
        <v>TB khá</v>
      </c>
      <c r="AD25" s="58">
        <v>7.8</v>
      </c>
      <c r="AE25" s="59"/>
      <c r="AF25" s="60">
        <f>MAX(AD25:AE25)</f>
        <v>7.8</v>
      </c>
      <c r="AG25" s="58">
        <v>7.1</v>
      </c>
      <c r="AH25" s="58"/>
      <c r="AI25" s="60">
        <f>MAX(AG25:AH25)</f>
        <v>7.1</v>
      </c>
      <c r="AJ25" s="58">
        <v>6.9</v>
      </c>
      <c r="AK25" s="59"/>
      <c r="AL25" s="60">
        <f>MAX(AJ25:AK25)</f>
        <v>6.9</v>
      </c>
      <c r="AM25" s="63">
        <f>ROUND(SUMPRODUCT($AF$4:$AL$4,AF25:AL25)/$AM$4,1)</f>
        <v>7.2</v>
      </c>
      <c r="AN25" s="64" t="str">
        <f>IF(AM25&gt;=9,"Xuất sắc",IF(AM25&gt;=8,"Giỏi",IF(AM25&gt;=7,"Khá",IF(AM25&gt;=6,"TB khá",IF(AM25&gt;=5,"Trung bình","Yếu")))))</f>
        <v>Khá</v>
      </c>
      <c r="AO25" s="58">
        <v>6.8</v>
      </c>
      <c r="AP25" s="52"/>
      <c r="AQ25" s="58">
        <f>MAX(AO25:AP25)</f>
        <v>6.8</v>
      </c>
      <c r="AR25" s="58">
        <v>3</v>
      </c>
      <c r="AS25" s="58"/>
      <c r="AT25" s="58">
        <v>7.8</v>
      </c>
      <c r="AU25" s="52"/>
      <c r="AV25" s="58">
        <f>MAX(AT25:AU25)</f>
        <v>7.8</v>
      </c>
      <c r="AW25" s="58">
        <v>3</v>
      </c>
      <c r="AX25" s="58"/>
      <c r="AY25" s="58">
        <v>6.6</v>
      </c>
      <c r="AZ25" s="52"/>
      <c r="BA25" s="57">
        <f>MAX(AY25:AZ25)</f>
        <v>6.6</v>
      </c>
      <c r="BB25" s="57">
        <v>6.9</v>
      </c>
      <c r="BC25" s="52"/>
      <c r="BD25" s="57">
        <f>MAX(BB25:BC25)</f>
        <v>6.9</v>
      </c>
      <c r="BE25" s="65">
        <f>ROUND((AQ25*AR25+AV25*AW25+BA25*$BA$4+BD25*$BD$4)/(AR25+AW25+$BA$4+$BD$4),1)</f>
        <v>7</v>
      </c>
      <c r="BF25" s="64" t="str">
        <f>IF(BE25&gt;=9,"Xuất sắc",IF(BE25&gt;=8,"Giỏi",IF(BE25&gt;=7,"Khá",IF(BE25&gt;=6,"TB khá",IF(BE25&gt;=5,"Trung bình","Yếu")))))</f>
        <v>Khá</v>
      </c>
      <c r="BG25" s="58">
        <v>7.4</v>
      </c>
      <c r="BH25" s="61"/>
      <c r="BI25" s="60">
        <f>MAX(BG25:BH25)</f>
        <v>7.4</v>
      </c>
      <c r="BJ25" s="58">
        <v>8.4</v>
      </c>
      <c r="BK25" s="61"/>
      <c r="BL25" s="60">
        <f>MAX(BJ25:BK25)</f>
        <v>8.4</v>
      </c>
      <c r="BM25" s="58">
        <v>6.9</v>
      </c>
      <c r="BN25" s="61"/>
      <c r="BO25" s="60">
        <f>MAX(BM25:BN25)</f>
        <v>6.9</v>
      </c>
      <c r="BP25" s="57">
        <v>6.7</v>
      </c>
      <c r="BQ25" s="59"/>
      <c r="BR25" s="57">
        <f>MAX(BP25:BQ25)</f>
        <v>6.7</v>
      </c>
      <c r="BS25" s="65">
        <f>ROUND(SUMPRODUCT($BI$4:$BR$4,BI25:BR25)/$BS$5,1)</f>
        <v>7.3</v>
      </c>
      <c r="BT25" s="64" t="str">
        <f>IF(BS25&gt;=9,"Xuất sắc",IF(BS25&gt;=8,"Giỏi",IF(BS25&gt;=7,"Khá",IF(BS25&gt;=6,"TB khá",IF(BS25&gt;=5,"Trung bình","Yếu")))))</f>
        <v>Khá</v>
      </c>
      <c r="BU25" s="58">
        <v>5.8</v>
      </c>
      <c r="BV25" s="59"/>
      <c r="BW25" s="57">
        <f>MAX(BU25:BV25)</f>
        <v>5.8</v>
      </c>
      <c r="BX25" s="58">
        <v>8.4</v>
      </c>
      <c r="BY25" s="59"/>
      <c r="BZ25" s="57">
        <f>MAX(BX25:BY25)</f>
        <v>8.4</v>
      </c>
      <c r="CA25" s="58">
        <v>7.8</v>
      </c>
      <c r="CB25" s="59"/>
      <c r="CC25" s="57">
        <f>MAX(CA25:CB25)</f>
        <v>7.8</v>
      </c>
      <c r="CD25" s="58">
        <v>7.3</v>
      </c>
      <c r="CE25" s="59"/>
      <c r="CF25" s="58">
        <f>MAX(CD25:CE25)</f>
        <v>7.3</v>
      </c>
      <c r="CG25" s="65">
        <f>ROUND(SUMPRODUCT($BW$4:$CF$4,BW25:CF25)/$CG$5,1)</f>
        <v>7.3</v>
      </c>
      <c r="CH25" s="64" t="str">
        <f>IF(CG25&gt;=9,"Xuất sắc",IF(CG25&gt;=8,"Giỏi",IF(CG25&gt;=7,"Khá",IF(CG25&gt;=6,"TB khá",IF(CG25&gt;=5,"Trung bình","Yếu")))))</f>
        <v>Khá</v>
      </c>
      <c r="CI25" s="58">
        <v>8.6</v>
      </c>
      <c r="CJ25" s="59"/>
      <c r="CK25" s="58">
        <f t="shared" si="33"/>
        <v>8.6</v>
      </c>
      <c r="CL25" s="65">
        <f>CK25</f>
        <v>8.6</v>
      </c>
      <c r="CM25" s="64" t="str">
        <f>IF(CL25&gt;=9,"Xuất sắc",IF(CL25&gt;=8,"Giỏi",IF(CL25&gt;=7,"Khá",IF(CL25&gt;=6,"TB khá",IF(CL25&gt;=5,"Trung bình","Yếu")))))</f>
        <v>Giỏi</v>
      </c>
      <c r="CN25" s="66">
        <f t="shared" si="21"/>
        <v>7.3</v>
      </c>
      <c r="CO25" s="67"/>
      <c r="CP25" s="69">
        <v>9</v>
      </c>
      <c r="CQ25" s="69">
        <v>8</v>
      </c>
      <c r="CR25" s="69">
        <v>8.5</v>
      </c>
      <c r="CS25" s="68">
        <f>ROUND((CP25+CQ25+CR25)/3,1)</f>
        <v>8.5</v>
      </c>
      <c r="CT25" s="2">
        <f t="shared" si="35"/>
        <v>7.9</v>
      </c>
    </row>
    <row r="26" spans="1:98" ht="15.75" x14ac:dyDescent="0.25">
      <c r="A26" s="52">
        <v>21</v>
      </c>
      <c r="B26" s="106" t="s">
        <v>86</v>
      </c>
      <c r="C26" s="107" t="s">
        <v>85</v>
      </c>
      <c r="D26" s="53"/>
      <c r="E26" s="54">
        <v>30180</v>
      </c>
      <c r="F26" s="55" t="s">
        <v>48</v>
      </c>
      <c r="G26" s="56" t="s">
        <v>49</v>
      </c>
      <c r="H26" s="57">
        <v>0</v>
      </c>
      <c r="I26" s="57">
        <v>7.7</v>
      </c>
      <c r="J26" s="57">
        <f t="shared" si="0"/>
        <v>7.7</v>
      </c>
      <c r="K26" s="58">
        <v>7.4</v>
      </c>
      <c r="L26" s="59"/>
      <c r="M26" s="60">
        <f t="shared" si="1"/>
        <v>7.4</v>
      </c>
      <c r="N26" s="57">
        <v>6.3</v>
      </c>
      <c r="O26" s="61" t="s">
        <v>45</v>
      </c>
      <c r="P26" s="60">
        <f t="shared" si="2"/>
        <v>6.3</v>
      </c>
      <c r="Q26" s="60">
        <v>0</v>
      </c>
      <c r="R26" s="60"/>
      <c r="S26" s="57">
        <v>6.2</v>
      </c>
      <c r="T26" s="59"/>
      <c r="U26" s="60">
        <f t="shared" si="3"/>
        <v>6.2</v>
      </c>
      <c r="V26" s="62">
        <v>6.6</v>
      </c>
      <c r="W26" s="59"/>
      <c r="X26" s="60">
        <f t="shared" si="4"/>
        <v>6.6</v>
      </c>
      <c r="Y26" s="58">
        <v>7</v>
      </c>
      <c r="Z26" s="59"/>
      <c r="AA26" s="60">
        <f t="shared" si="5"/>
        <v>7</v>
      </c>
      <c r="AB26" s="63">
        <f>ROUND((P26*Q26+U26*$U$4+X26*$X$4+AA26*$AA$4)/(Q26+$U$4+$X$4+$AA$4),1)</f>
        <v>6.5</v>
      </c>
      <c r="AC26" s="64" t="str">
        <f t="shared" si="22"/>
        <v>TB khá</v>
      </c>
      <c r="AD26" s="58">
        <v>6.3</v>
      </c>
      <c r="AE26" s="59"/>
      <c r="AF26" s="60">
        <f t="shared" si="6"/>
        <v>6.3</v>
      </c>
      <c r="AG26" s="58">
        <v>7.5</v>
      </c>
      <c r="AH26" s="58"/>
      <c r="AI26" s="60">
        <f t="shared" si="7"/>
        <v>7.5</v>
      </c>
      <c r="AJ26" s="58">
        <v>7.1</v>
      </c>
      <c r="AK26" s="59"/>
      <c r="AL26" s="60">
        <f t="shared" si="8"/>
        <v>7.1</v>
      </c>
      <c r="AM26" s="63">
        <f t="shared" si="23"/>
        <v>7.1</v>
      </c>
      <c r="AN26" s="64" t="str">
        <f t="shared" si="9"/>
        <v>Khá</v>
      </c>
      <c r="AO26" s="58">
        <v>7.5</v>
      </c>
      <c r="AP26" s="61" t="s">
        <v>45</v>
      </c>
      <c r="AQ26" s="58">
        <f t="shared" si="10"/>
        <v>7.5</v>
      </c>
      <c r="AR26" s="58">
        <v>0</v>
      </c>
      <c r="AS26" s="58"/>
      <c r="AT26" s="58">
        <v>8</v>
      </c>
      <c r="AU26" s="52"/>
      <c r="AV26" s="58">
        <f t="shared" si="11"/>
        <v>8</v>
      </c>
      <c r="AW26" s="58">
        <v>3</v>
      </c>
      <c r="AX26" s="58"/>
      <c r="AY26" s="58">
        <v>6.1</v>
      </c>
      <c r="AZ26" s="52"/>
      <c r="BA26" s="57">
        <f t="shared" si="12"/>
        <v>6.1</v>
      </c>
      <c r="BB26" s="57">
        <v>6.2</v>
      </c>
      <c r="BC26" s="52"/>
      <c r="BD26" s="57">
        <f t="shared" si="24"/>
        <v>6.2</v>
      </c>
      <c r="BE26" s="65">
        <f t="shared" si="25"/>
        <v>6.7</v>
      </c>
      <c r="BF26" s="64" t="str">
        <f t="shared" si="26"/>
        <v>TB khá</v>
      </c>
      <c r="BG26" s="58">
        <v>7.2</v>
      </c>
      <c r="BH26" s="61"/>
      <c r="BI26" s="60">
        <f t="shared" si="13"/>
        <v>7.2</v>
      </c>
      <c r="BJ26" s="58">
        <v>8.4</v>
      </c>
      <c r="BK26" s="61"/>
      <c r="BL26" s="60">
        <f t="shared" si="14"/>
        <v>8.4</v>
      </c>
      <c r="BM26" s="58">
        <v>8.1</v>
      </c>
      <c r="BN26" s="61"/>
      <c r="BO26" s="60">
        <f t="shared" si="15"/>
        <v>8.1</v>
      </c>
      <c r="BP26" s="57">
        <v>7.1</v>
      </c>
      <c r="BQ26" s="59"/>
      <c r="BR26" s="57">
        <f t="shared" si="16"/>
        <v>7.1</v>
      </c>
      <c r="BS26" s="65">
        <f t="shared" si="27"/>
        <v>7.7</v>
      </c>
      <c r="BT26" s="64" t="str">
        <f t="shared" si="17"/>
        <v>Khá</v>
      </c>
      <c r="BU26" s="58">
        <v>5.4</v>
      </c>
      <c r="BV26" s="59"/>
      <c r="BW26" s="57">
        <f t="shared" si="28"/>
        <v>5.4</v>
      </c>
      <c r="BX26" s="58">
        <v>8.4</v>
      </c>
      <c r="BY26" s="59"/>
      <c r="BZ26" s="57">
        <f t="shared" si="29"/>
        <v>8.4</v>
      </c>
      <c r="CA26" s="58">
        <v>9</v>
      </c>
      <c r="CB26" s="59"/>
      <c r="CC26" s="57">
        <f t="shared" si="30"/>
        <v>9</v>
      </c>
      <c r="CD26" s="58">
        <v>7.6</v>
      </c>
      <c r="CE26" s="59"/>
      <c r="CF26" s="58">
        <f t="shared" si="31"/>
        <v>7.6</v>
      </c>
      <c r="CG26" s="65">
        <f t="shared" si="32"/>
        <v>7.6</v>
      </c>
      <c r="CH26" s="64" t="str">
        <f t="shared" si="18"/>
        <v>Khá</v>
      </c>
      <c r="CI26" s="58">
        <v>8</v>
      </c>
      <c r="CJ26" s="59"/>
      <c r="CK26" s="58">
        <f t="shared" si="33"/>
        <v>8</v>
      </c>
      <c r="CL26" s="65">
        <f t="shared" si="19"/>
        <v>8</v>
      </c>
      <c r="CM26" s="64" t="str">
        <f t="shared" si="20"/>
        <v>Giỏi</v>
      </c>
      <c r="CN26" s="66">
        <f t="shared" si="21"/>
        <v>7.2</v>
      </c>
      <c r="CO26" s="67"/>
      <c r="CP26" s="57" t="s">
        <v>52</v>
      </c>
      <c r="CQ26" s="69">
        <v>8</v>
      </c>
      <c r="CR26" s="69">
        <v>8.5</v>
      </c>
      <c r="CS26" s="68">
        <f>ROUND((CQ26+CR26)/2,1)</f>
        <v>8.3000000000000007</v>
      </c>
      <c r="CT26" s="2">
        <f t="shared" si="35"/>
        <v>7.8</v>
      </c>
    </row>
    <row r="27" spans="1:98" ht="15.75" x14ac:dyDescent="0.25">
      <c r="A27" s="52">
        <v>22</v>
      </c>
      <c r="B27" s="106" t="s">
        <v>87</v>
      </c>
      <c r="C27" s="107" t="s">
        <v>88</v>
      </c>
      <c r="D27" s="53"/>
      <c r="E27" s="54">
        <v>33653</v>
      </c>
      <c r="F27" s="55" t="s">
        <v>48</v>
      </c>
      <c r="G27" s="56" t="s">
        <v>49</v>
      </c>
      <c r="H27" s="57">
        <v>5.9</v>
      </c>
      <c r="I27" s="57" t="s">
        <v>45</v>
      </c>
      <c r="J27" s="57">
        <f t="shared" si="0"/>
        <v>5.9</v>
      </c>
      <c r="K27" s="58">
        <v>6.2</v>
      </c>
      <c r="L27" s="59" t="s">
        <v>45</v>
      </c>
      <c r="M27" s="60">
        <f t="shared" si="1"/>
        <v>6.2</v>
      </c>
      <c r="N27" s="57">
        <v>7.4</v>
      </c>
      <c r="O27" s="57" t="s">
        <v>45</v>
      </c>
      <c r="P27" s="60">
        <f t="shared" si="2"/>
        <v>7.4</v>
      </c>
      <c r="Q27" s="60">
        <v>0</v>
      </c>
      <c r="R27" s="60"/>
      <c r="S27" s="57">
        <v>6.1</v>
      </c>
      <c r="T27" s="59"/>
      <c r="U27" s="60">
        <f t="shared" si="3"/>
        <v>6.1</v>
      </c>
      <c r="V27" s="62">
        <v>6.5</v>
      </c>
      <c r="W27" s="59"/>
      <c r="X27" s="60">
        <f t="shared" si="4"/>
        <v>6.5</v>
      </c>
      <c r="Y27" s="58">
        <v>6.4</v>
      </c>
      <c r="Z27" s="59"/>
      <c r="AA27" s="60">
        <f t="shared" si="5"/>
        <v>6.4</v>
      </c>
      <c r="AB27" s="63">
        <f t="shared" si="34"/>
        <v>6.3</v>
      </c>
      <c r="AC27" s="64" t="str">
        <f t="shared" si="22"/>
        <v>TB khá</v>
      </c>
      <c r="AD27" s="58">
        <v>6.8</v>
      </c>
      <c r="AE27" s="59"/>
      <c r="AF27" s="60">
        <f t="shared" si="6"/>
        <v>6.8</v>
      </c>
      <c r="AG27" s="58">
        <v>6.4</v>
      </c>
      <c r="AH27" s="58"/>
      <c r="AI27" s="60">
        <f t="shared" si="7"/>
        <v>6.4</v>
      </c>
      <c r="AJ27" s="58">
        <v>7.5</v>
      </c>
      <c r="AK27" s="59"/>
      <c r="AL27" s="60">
        <f t="shared" si="8"/>
        <v>7.5</v>
      </c>
      <c r="AM27" s="63">
        <f t="shared" si="23"/>
        <v>6.9</v>
      </c>
      <c r="AN27" s="64" t="str">
        <f t="shared" si="9"/>
        <v>TB khá</v>
      </c>
      <c r="AO27" s="58">
        <v>6.3</v>
      </c>
      <c r="AP27" s="52"/>
      <c r="AQ27" s="58">
        <f t="shared" si="10"/>
        <v>6.3</v>
      </c>
      <c r="AR27" s="58">
        <v>3</v>
      </c>
      <c r="AS27" s="58"/>
      <c r="AT27" s="58">
        <v>6.1</v>
      </c>
      <c r="AU27" s="52" t="s">
        <v>45</v>
      </c>
      <c r="AV27" s="58">
        <f t="shared" si="11"/>
        <v>6.1</v>
      </c>
      <c r="AW27" s="58">
        <v>0</v>
      </c>
      <c r="AX27" s="58"/>
      <c r="AY27" s="58">
        <v>6.9</v>
      </c>
      <c r="AZ27" s="52"/>
      <c r="BA27" s="57">
        <f t="shared" si="12"/>
        <v>6.9</v>
      </c>
      <c r="BB27" s="57">
        <v>5.7</v>
      </c>
      <c r="BC27" s="52"/>
      <c r="BD27" s="57">
        <f t="shared" si="24"/>
        <v>5.7</v>
      </c>
      <c r="BE27" s="65">
        <f t="shared" si="25"/>
        <v>6.4</v>
      </c>
      <c r="BF27" s="64" t="str">
        <f t="shared" si="26"/>
        <v>TB khá</v>
      </c>
      <c r="BG27" s="58">
        <v>6.8</v>
      </c>
      <c r="BH27" s="61"/>
      <c r="BI27" s="60">
        <f t="shared" si="13"/>
        <v>6.8</v>
      </c>
      <c r="BJ27" s="58">
        <v>8.8000000000000007</v>
      </c>
      <c r="BK27" s="61"/>
      <c r="BL27" s="60">
        <f t="shared" si="14"/>
        <v>8.8000000000000007</v>
      </c>
      <c r="BM27" s="58">
        <v>7</v>
      </c>
      <c r="BN27" s="61"/>
      <c r="BO27" s="60">
        <f t="shared" si="15"/>
        <v>7</v>
      </c>
      <c r="BP27" s="57">
        <v>7</v>
      </c>
      <c r="BQ27" s="59"/>
      <c r="BR27" s="57">
        <f t="shared" si="16"/>
        <v>7</v>
      </c>
      <c r="BS27" s="65">
        <f t="shared" si="27"/>
        <v>7.4</v>
      </c>
      <c r="BT27" s="64" t="str">
        <f t="shared" si="17"/>
        <v>Khá</v>
      </c>
      <c r="BU27" s="58">
        <v>6.3</v>
      </c>
      <c r="BV27" s="59"/>
      <c r="BW27" s="57">
        <f t="shared" si="28"/>
        <v>6.3</v>
      </c>
      <c r="BX27" s="58">
        <v>7.7</v>
      </c>
      <c r="BY27" s="59"/>
      <c r="BZ27" s="57">
        <f t="shared" si="29"/>
        <v>7.7</v>
      </c>
      <c r="CA27" s="58">
        <v>9.1999999999999993</v>
      </c>
      <c r="CB27" s="59"/>
      <c r="CC27" s="57">
        <f t="shared" si="30"/>
        <v>9.1999999999999993</v>
      </c>
      <c r="CD27" s="58">
        <v>7.7</v>
      </c>
      <c r="CE27" s="59"/>
      <c r="CF27" s="58">
        <f t="shared" si="31"/>
        <v>7.7</v>
      </c>
      <c r="CG27" s="65">
        <f t="shared" si="32"/>
        <v>7.7</v>
      </c>
      <c r="CH27" s="64" t="str">
        <f t="shared" si="18"/>
        <v>Khá</v>
      </c>
      <c r="CI27" s="58">
        <v>8.6</v>
      </c>
      <c r="CJ27" s="59"/>
      <c r="CK27" s="58">
        <f t="shared" si="33"/>
        <v>8.6</v>
      </c>
      <c r="CL27" s="65">
        <f t="shared" si="19"/>
        <v>8.6</v>
      </c>
      <c r="CM27" s="64" t="str">
        <f t="shared" si="20"/>
        <v>Giỏi</v>
      </c>
      <c r="CN27" s="66">
        <f t="shared" si="21"/>
        <v>7.1</v>
      </c>
      <c r="CO27" s="67"/>
      <c r="CP27" s="57" t="s">
        <v>52</v>
      </c>
      <c r="CQ27" s="69">
        <v>9</v>
      </c>
      <c r="CR27" s="69">
        <v>8</v>
      </c>
      <c r="CS27" s="68">
        <f>ROUND((CQ27+CR27)/2,1)</f>
        <v>8.5</v>
      </c>
      <c r="CT27" s="2">
        <f t="shared" si="35"/>
        <v>7.8</v>
      </c>
    </row>
    <row r="28" spans="1:98" ht="15.75" x14ac:dyDescent="0.25">
      <c r="A28" s="52">
        <v>23</v>
      </c>
      <c r="B28" s="106" t="s">
        <v>89</v>
      </c>
      <c r="C28" s="107" t="s">
        <v>90</v>
      </c>
      <c r="D28" s="54">
        <v>31041</v>
      </c>
      <c r="E28" s="67"/>
      <c r="F28" s="55" t="s">
        <v>48</v>
      </c>
      <c r="G28" s="56" t="s">
        <v>49</v>
      </c>
      <c r="H28" s="57">
        <v>9.1999999999999993</v>
      </c>
      <c r="I28" s="57"/>
      <c r="J28" s="57">
        <f t="shared" si="0"/>
        <v>9.1999999999999993</v>
      </c>
      <c r="K28" s="58">
        <v>9</v>
      </c>
      <c r="L28" s="59"/>
      <c r="M28" s="60">
        <f t="shared" si="1"/>
        <v>9</v>
      </c>
      <c r="N28" s="57">
        <v>5.6</v>
      </c>
      <c r="O28" s="63"/>
      <c r="P28" s="60">
        <f t="shared" si="2"/>
        <v>5.6</v>
      </c>
      <c r="Q28" s="60">
        <v>4</v>
      </c>
      <c r="R28" s="60"/>
      <c r="S28" s="57">
        <v>7.7</v>
      </c>
      <c r="T28" s="59"/>
      <c r="U28" s="60">
        <f t="shared" si="3"/>
        <v>7.7</v>
      </c>
      <c r="V28" s="62">
        <v>7.2</v>
      </c>
      <c r="W28" s="59"/>
      <c r="X28" s="60">
        <f t="shared" si="4"/>
        <v>7.2</v>
      </c>
      <c r="Y28" s="58">
        <v>7.3</v>
      </c>
      <c r="Z28" s="59"/>
      <c r="AA28" s="60">
        <f t="shared" si="5"/>
        <v>7.3</v>
      </c>
      <c r="AB28" s="63">
        <f t="shared" si="34"/>
        <v>7</v>
      </c>
      <c r="AC28" s="64" t="str">
        <f t="shared" si="22"/>
        <v>Khá</v>
      </c>
      <c r="AD28" s="58">
        <v>7.1</v>
      </c>
      <c r="AE28" s="59"/>
      <c r="AF28" s="60">
        <f t="shared" si="6"/>
        <v>7.1</v>
      </c>
      <c r="AG28" s="58">
        <v>7</v>
      </c>
      <c r="AH28" s="58"/>
      <c r="AI28" s="60">
        <f t="shared" si="7"/>
        <v>7</v>
      </c>
      <c r="AJ28" s="58">
        <v>7.3</v>
      </c>
      <c r="AK28" s="59"/>
      <c r="AL28" s="60">
        <f t="shared" si="8"/>
        <v>7.3</v>
      </c>
      <c r="AM28" s="63">
        <f t="shared" si="23"/>
        <v>7.1</v>
      </c>
      <c r="AN28" s="64" t="str">
        <f t="shared" si="9"/>
        <v>Khá</v>
      </c>
      <c r="AO28" s="58">
        <v>5.8</v>
      </c>
      <c r="AP28" s="52"/>
      <c r="AQ28" s="58">
        <f t="shared" si="10"/>
        <v>5.8</v>
      </c>
      <c r="AR28" s="58">
        <v>3</v>
      </c>
      <c r="AS28" s="58"/>
      <c r="AT28" s="58">
        <v>5.3</v>
      </c>
      <c r="AU28" s="52"/>
      <c r="AV28" s="58">
        <f t="shared" si="11"/>
        <v>5.3</v>
      </c>
      <c r="AW28" s="58">
        <v>3</v>
      </c>
      <c r="AX28" s="58"/>
      <c r="AY28" s="58">
        <v>5.7</v>
      </c>
      <c r="AZ28" s="52"/>
      <c r="BA28" s="57">
        <f t="shared" si="12"/>
        <v>5.7</v>
      </c>
      <c r="BB28" s="57">
        <v>5.9</v>
      </c>
      <c r="BC28" s="52"/>
      <c r="BD28" s="57">
        <f t="shared" si="24"/>
        <v>5.9</v>
      </c>
      <c r="BE28" s="65">
        <f t="shared" si="25"/>
        <v>5.7</v>
      </c>
      <c r="BF28" s="64" t="str">
        <f t="shared" si="26"/>
        <v>Trung bình</v>
      </c>
      <c r="BG28" s="58">
        <v>6.7</v>
      </c>
      <c r="BH28" s="61"/>
      <c r="BI28" s="60">
        <f t="shared" si="13"/>
        <v>6.7</v>
      </c>
      <c r="BJ28" s="58">
        <v>8</v>
      </c>
      <c r="BK28" s="61"/>
      <c r="BL28" s="60">
        <f t="shared" si="14"/>
        <v>8</v>
      </c>
      <c r="BM28" s="58">
        <v>7.4</v>
      </c>
      <c r="BN28" s="61"/>
      <c r="BO28" s="60">
        <f t="shared" si="15"/>
        <v>7.4</v>
      </c>
      <c r="BP28" s="57">
        <v>5.9</v>
      </c>
      <c r="BQ28" s="59"/>
      <c r="BR28" s="57">
        <f t="shared" si="16"/>
        <v>5.9</v>
      </c>
      <c r="BS28" s="65">
        <f t="shared" si="27"/>
        <v>6.9</v>
      </c>
      <c r="BT28" s="64" t="str">
        <f t="shared" si="17"/>
        <v>TB khá</v>
      </c>
      <c r="BU28" s="58">
        <v>5.7</v>
      </c>
      <c r="BV28" s="59"/>
      <c r="BW28" s="57">
        <f t="shared" si="28"/>
        <v>5.7</v>
      </c>
      <c r="BX28" s="58">
        <v>8.5</v>
      </c>
      <c r="BY28" s="59"/>
      <c r="BZ28" s="57">
        <f t="shared" si="29"/>
        <v>8.5</v>
      </c>
      <c r="CA28" s="58">
        <v>8.5</v>
      </c>
      <c r="CB28" s="59"/>
      <c r="CC28" s="57">
        <f t="shared" si="30"/>
        <v>8.5</v>
      </c>
      <c r="CD28" s="58">
        <v>7.5</v>
      </c>
      <c r="CE28" s="59"/>
      <c r="CF28" s="58">
        <f t="shared" si="31"/>
        <v>7.5</v>
      </c>
      <c r="CG28" s="65">
        <f t="shared" si="32"/>
        <v>7.5</v>
      </c>
      <c r="CH28" s="64" t="str">
        <f t="shared" si="18"/>
        <v>Khá</v>
      </c>
      <c r="CI28" s="58">
        <v>8.9</v>
      </c>
      <c r="CJ28" s="59"/>
      <c r="CK28" s="58">
        <f t="shared" si="33"/>
        <v>8.9</v>
      </c>
      <c r="CL28" s="65">
        <f t="shared" si="19"/>
        <v>8.9</v>
      </c>
      <c r="CM28" s="64" t="str">
        <f t="shared" si="20"/>
        <v>Giỏi</v>
      </c>
      <c r="CN28" s="66">
        <f t="shared" si="21"/>
        <v>7</v>
      </c>
      <c r="CO28" s="67"/>
      <c r="CP28" s="69">
        <v>9</v>
      </c>
      <c r="CQ28" s="69">
        <v>7.5</v>
      </c>
      <c r="CR28" s="69">
        <v>8.5</v>
      </c>
      <c r="CS28" s="68">
        <f>ROUND((CP28+CQ28+CR28)/3,1)</f>
        <v>8.3000000000000007</v>
      </c>
      <c r="CT28" s="2">
        <f t="shared" si="35"/>
        <v>7.7</v>
      </c>
    </row>
    <row r="29" spans="1:98" ht="15.75" x14ac:dyDescent="0.25">
      <c r="A29" s="52">
        <v>24</v>
      </c>
      <c r="B29" s="106" t="s">
        <v>91</v>
      </c>
      <c r="C29" s="107" t="s">
        <v>92</v>
      </c>
      <c r="D29" s="53"/>
      <c r="E29" s="54">
        <v>33905</v>
      </c>
      <c r="F29" s="55" t="s">
        <v>48</v>
      </c>
      <c r="G29" s="56" t="s">
        <v>49</v>
      </c>
      <c r="H29" s="57">
        <v>6.7</v>
      </c>
      <c r="I29" s="57" t="s">
        <v>45</v>
      </c>
      <c r="J29" s="57">
        <f>MAX(H29:I29)</f>
        <v>6.7</v>
      </c>
      <c r="K29" s="58">
        <v>6.7</v>
      </c>
      <c r="L29" s="59" t="s">
        <v>45</v>
      </c>
      <c r="M29" s="60">
        <f t="shared" si="1"/>
        <v>6.7</v>
      </c>
      <c r="N29" s="57">
        <v>8.3000000000000007</v>
      </c>
      <c r="O29" s="57" t="s">
        <v>45</v>
      </c>
      <c r="P29" s="60">
        <f t="shared" si="2"/>
        <v>8.3000000000000007</v>
      </c>
      <c r="Q29" s="60">
        <v>0</v>
      </c>
      <c r="R29" s="60"/>
      <c r="S29" s="57">
        <v>7.1</v>
      </c>
      <c r="T29" s="59"/>
      <c r="U29" s="60">
        <f t="shared" si="3"/>
        <v>7.1</v>
      </c>
      <c r="V29" s="62">
        <v>6.2</v>
      </c>
      <c r="W29" s="59"/>
      <c r="X29" s="60">
        <f t="shared" si="4"/>
        <v>6.2</v>
      </c>
      <c r="Y29" s="58">
        <v>6.2</v>
      </c>
      <c r="Z29" s="59"/>
      <c r="AA29" s="60">
        <f t="shared" si="5"/>
        <v>6.2</v>
      </c>
      <c r="AB29" s="63">
        <f t="shared" si="34"/>
        <v>6.6</v>
      </c>
      <c r="AC29" s="64" t="str">
        <f t="shared" si="22"/>
        <v>TB khá</v>
      </c>
      <c r="AD29" s="58">
        <v>6.7</v>
      </c>
      <c r="AE29" s="59"/>
      <c r="AF29" s="60">
        <f t="shared" si="6"/>
        <v>6.7</v>
      </c>
      <c r="AG29" s="58">
        <v>7.3</v>
      </c>
      <c r="AH29" s="58"/>
      <c r="AI29" s="60">
        <f t="shared" si="7"/>
        <v>7.3</v>
      </c>
      <c r="AJ29" s="58">
        <v>7.8</v>
      </c>
      <c r="AK29" s="59"/>
      <c r="AL29" s="60">
        <f t="shared" si="8"/>
        <v>7.8</v>
      </c>
      <c r="AM29" s="63">
        <f t="shared" si="23"/>
        <v>7.3</v>
      </c>
      <c r="AN29" s="64" t="str">
        <f t="shared" si="9"/>
        <v>Khá</v>
      </c>
      <c r="AO29" s="58">
        <v>5.8</v>
      </c>
      <c r="AP29" s="61" t="s">
        <v>45</v>
      </c>
      <c r="AQ29" s="58">
        <f t="shared" si="10"/>
        <v>5.8</v>
      </c>
      <c r="AR29" s="58">
        <v>0</v>
      </c>
      <c r="AS29" s="58"/>
      <c r="AT29" s="58">
        <v>7</v>
      </c>
      <c r="AU29" s="52" t="s">
        <v>45</v>
      </c>
      <c r="AV29" s="58">
        <f t="shared" si="11"/>
        <v>7</v>
      </c>
      <c r="AW29" s="58">
        <v>0</v>
      </c>
      <c r="AX29" s="58"/>
      <c r="AY29" s="58">
        <v>6.8</v>
      </c>
      <c r="AZ29" s="52"/>
      <c r="BA29" s="57">
        <f t="shared" si="12"/>
        <v>6.8</v>
      </c>
      <c r="BB29" s="57">
        <v>6.9</v>
      </c>
      <c r="BC29" s="52"/>
      <c r="BD29" s="57">
        <f t="shared" si="24"/>
        <v>6.9</v>
      </c>
      <c r="BE29" s="65">
        <f t="shared" si="25"/>
        <v>6.8</v>
      </c>
      <c r="BF29" s="64" t="str">
        <f t="shared" si="26"/>
        <v>TB khá</v>
      </c>
      <c r="BG29" s="58">
        <v>6.8</v>
      </c>
      <c r="BH29" s="61"/>
      <c r="BI29" s="60">
        <f t="shared" si="13"/>
        <v>6.8</v>
      </c>
      <c r="BJ29" s="58">
        <v>8.6</v>
      </c>
      <c r="BK29" s="61"/>
      <c r="BL29" s="60">
        <f t="shared" si="14"/>
        <v>8.6</v>
      </c>
      <c r="BM29" s="58">
        <v>8.1999999999999993</v>
      </c>
      <c r="BN29" s="61"/>
      <c r="BO29" s="60">
        <f t="shared" si="15"/>
        <v>8.1999999999999993</v>
      </c>
      <c r="BP29" s="57">
        <v>7.2</v>
      </c>
      <c r="BQ29" s="59"/>
      <c r="BR29" s="57">
        <f t="shared" si="16"/>
        <v>7.2</v>
      </c>
      <c r="BS29" s="65">
        <f t="shared" si="27"/>
        <v>7.7</v>
      </c>
      <c r="BT29" s="64" t="str">
        <f t="shared" si="17"/>
        <v>Khá</v>
      </c>
      <c r="BU29" s="58">
        <v>6.7</v>
      </c>
      <c r="BV29" s="59"/>
      <c r="BW29" s="57">
        <f t="shared" si="28"/>
        <v>6.7</v>
      </c>
      <c r="BX29" s="58">
        <v>9</v>
      </c>
      <c r="BY29" s="59"/>
      <c r="BZ29" s="57">
        <f t="shared" si="29"/>
        <v>9</v>
      </c>
      <c r="CA29" s="58">
        <v>7.9</v>
      </c>
      <c r="CB29" s="59"/>
      <c r="CC29" s="57">
        <f t="shared" si="30"/>
        <v>7.9</v>
      </c>
      <c r="CD29" s="58">
        <v>8</v>
      </c>
      <c r="CE29" s="59"/>
      <c r="CF29" s="58">
        <f t="shared" si="31"/>
        <v>8</v>
      </c>
      <c r="CG29" s="65">
        <f t="shared" si="32"/>
        <v>7.9</v>
      </c>
      <c r="CH29" s="64" t="str">
        <f t="shared" si="18"/>
        <v>Khá</v>
      </c>
      <c r="CI29" s="58">
        <v>8.6999999999999993</v>
      </c>
      <c r="CJ29" s="59"/>
      <c r="CK29" s="58">
        <f t="shared" si="33"/>
        <v>8.6999999999999993</v>
      </c>
      <c r="CL29" s="65">
        <f t="shared" si="19"/>
        <v>8.6999999999999993</v>
      </c>
      <c r="CM29" s="64" t="str">
        <f t="shared" si="20"/>
        <v>Giỏi</v>
      </c>
      <c r="CN29" s="66">
        <f t="shared" si="21"/>
        <v>7.5</v>
      </c>
      <c r="CO29" s="67"/>
      <c r="CP29" s="57" t="s">
        <v>52</v>
      </c>
      <c r="CQ29" s="69">
        <v>9</v>
      </c>
      <c r="CR29" s="69">
        <v>8.5</v>
      </c>
      <c r="CS29" s="68">
        <f>ROUND((CQ29+CR29)/2,1)</f>
        <v>8.8000000000000007</v>
      </c>
      <c r="CT29" s="2">
        <f t="shared" si="35"/>
        <v>8.1999999999999993</v>
      </c>
    </row>
    <row r="30" spans="1:98" ht="15.75" x14ac:dyDescent="0.25">
      <c r="A30" s="52">
        <v>25</v>
      </c>
      <c r="B30" s="106" t="s">
        <v>93</v>
      </c>
      <c r="C30" s="107" t="s">
        <v>92</v>
      </c>
      <c r="D30" s="53"/>
      <c r="E30" s="54">
        <v>33829</v>
      </c>
      <c r="F30" s="55" t="s">
        <v>48</v>
      </c>
      <c r="G30" s="56" t="s">
        <v>49</v>
      </c>
      <c r="H30" s="57">
        <v>8</v>
      </c>
      <c r="I30" s="57" t="s">
        <v>45</v>
      </c>
      <c r="J30" s="57">
        <f>MAX(H30:I30)</f>
        <v>8</v>
      </c>
      <c r="K30" s="58">
        <v>7</v>
      </c>
      <c r="L30" s="59" t="s">
        <v>45</v>
      </c>
      <c r="M30" s="60">
        <f t="shared" si="1"/>
        <v>7</v>
      </c>
      <c r="N30" s="57">
        <v>7</v>
      </c>
      <c r="O30" s="57" t="s">
        <v>45</v>
      </c>
      <c r="P30" s="60">
        <f t="shared" si="2"/>
        <v>7</v>
      </c>
      <c r="Q30" s="60">
        <v>0</v>
      </c>
      <c r="R30" s="60"/>
      <c r="S30" s="57">
        <v>6.1</v>
      </c>
      <c r="T30" s="59"/>
      <c r="U30" s="60">
        <f t="shared" si="3"/>
        <v>6.1</v>
      </c>
      <c r="V30" s="62">
        <v>6.5</v>
      </c>
      <c r="W30" s="59"/>
      <c r="X30" s="60">
        <f t="shared" si="4"/>
        <v>6.5</v>
      </c>
      <c r="Y30" s="58">
        <v>5.8</v>
      </c>
      <c r="Z30" s="59"/>
      <c r="AA30" s="60">
        <f t="shared" si="5"/>
        <v>5.8</v>
      </c>
      <c r="AB30" s="63">
        <f t="shared" si="34"/>
        <v>6.1</v>
      </c>
      <c r="AC30" s="64" t="str">
        <f t="shared" si="22"/>
        <v>TB khá</v>
      </c>
      <c r="AD30" s="58">
        <v>6</v>
      </c>
      <c r="AE30" s="59"/>
      <c r="AF30" s="60">
        <f t="shared" si="6"/>
        <v>6</v>
      </c>
      <c r="AG30" s="58">
        <v>5.8</v>
      </c>
      <c r="AH30" s="58"/>
      <c r="AI30" s="60">
        <f t="shared" si="7"/>
        <v>5.8</v>
      </c>
      <c r="AJ30" s="58">
        <v>7</v>
      </c>
      <c r="AK30" s="59"/>
      <c r="AL30" s="60">
        <f t="shared" si="8"/>
        <v>7</v>
      </c>
      <c r="AM30" s="63">
        <f t="shared" si="23"/>
        <v>6.2</v>
      </c>
      <c r="AN30" s="64" t="str">
        <f t="shared" si="9"/>
        <v>TB khá</v>
      </c>
      <c r="AO30" s="58">
        <v>6.1</v>
      </c>
      <c r="AP30" s="52"/>
      <c r="AQ30" s="58">
        <f t="shared" si="10"/>
        <v>6.1</v>
      </c>
      <c r="AR30" s="58">
        <v>3</v>
      </c>
      <c r="AS30" s="58"/>
      <c r="AT30" s="58">
        <v>8.5</v>
      </c>
      <c r="AU30" s="52" t="s">
        <v>45</v>
      </c>
      <c r="AV30" s="58">
        <f t="shared" si="11"/>
        <v>8.5</v>
      </c>
      <c r="AW30" s="58">
        <v>0</v>
      </c>
      <c r="AX30" s="58"/>
      <c r="AY30" s="58">
        <v>5.5</v>
      </c>
      <c r="AZ30" s="52"/>
      <c r="BA30" s="57">
        <f t="shared" si="12"/>
        <v>5.5</v>
      </c>
      <c r="BB30" s="57">
        <v>6.1</v>
      </c>
      <c r="BC30" s="52"/>
      <c r="BD30" s="57">
        <f t="shared" si="24"/>
        <v>6.1</v>
      </c>
      <c r="BE30" s="65">
        <f t="shared" si="25"/>
        <v>5.9</v>
      </c>
      <c r="BF30" s="64" t="str">
        <f t="shared" si="26"/>
        <v>Trung bình</v>
      </c>
      <c r="BG30" s="58">
        <v>6.3</v>
      </c>
      <c r="BH30" s="61"/>
      <c r="BI30" s="60">
        <f t="shared" si="13"/>
        <v>6.3</v>
      </c>
      <c r="BJ30" s="58">
        <v>7.4</v>
      </c>
      <c r="BK30" s="61"/>
      <c r="BL30" s="60">
        <f t="shared" si="14"/>
        <v>7.4</v>
      </c>
      <c r="BM30" s="58">
        <v>6.6</v>
      </c>
      <c r="BN30" s="61"/>
      <c r="BO30" s="60">
        <f t="shared" si="15"/>
        <v>6.6</v>
      </c>
      <c r="BP30" s="57">
        <v>6.6</v>
      </c>
      <c r="BQ30" s="59"/>
      <c r="BR30" s="57">
        <f t="shared" si="16"/>
        <v>6.6</v>
      </c>
      <c r="BS30" s="65">
        <f t="shared" si="27"/>
        <v>6.8</v>
      </c>
      <c r="BT30" s="64" t="str">
        <f t="shared" si="17"/>
        <v>TB khá</v>
      </c>
      <c r="BU30" s="58">
        <v>6.6</v>
      </c>
      <c r="BV30" s="59"/>
      <c r="BW30" s="57">
        <f t="shared" si="28"/>
        <v>6.6</v>
      </c>
      <c r="BX30" s="58">
        <v>8.1999999999999993</v>
      </c>
      <c r="BY30" s="59"/>
      <c r="BZ30" s="57">
        <f t="shared" si="29"/>
        <v>8.1999999999999993</v>
      </c>
      <c r="CA30" s="58">
        <v>8.1999999999999993</v>
      </c>
      <c r="CB30" s="59"/>
      <c r="CC30" s="57">
        <f t="shared" si="30"/>
        <v>8.1999999999999993</v>
      </c>
      <c r="CD30" s="58">
        <v>7.9</v>
      </c>
      <c r="CE30" s="59"/>
      <c r="CF30" s="58">
        <f t="shared" si="31"/>
        <v>7.9</v>
      </c>
      <c r="CG30" s="65">
        <f t="shared" si="32"/>
        <v>7.8</v>
      </c>
      <c r="CH30" s="64" t="str">
        <f t="shared" si="18"/>
        <v>Khá</v>
      </c>
      <c r="CI30" s="58">
        <v>8.3000000000000007</v>
      </c>
      <c r="CJ30" s="59"/>
      <c r="CK30" s="58">
        <f t="shared" si="33"/>
        <v>8.3000000000000007</v>
      </c>
      <c r="CL30" s="65">
        <f t="shared" si="19"/>
        <v>8.3000000000000007</v>
      </c>
      <c r="CM30" s="64" t="str">
        <f t="shared" si="20"/>
        <v>Giỏi</v>
      </c>
      <c r="CN30" s="66">
        <f t="shared" si="21"/>
        <v>6.8</v>
      </c>
      <c r="CO30" s="67"/>
      <c r="CP30" s="57" t="s">
        <v>52</v>
      </c>
      <c r="CQ30" s="69">
        <v>8</v>
      </c>
      <c r="CR30" s="69">
        <v>8.5</v>
      </c>
      <c r="CS30" s="68">
        <f>ROUND((CQ30+CR30)/2,1)</f>
        <v>8.3000000000000007</v>
      </c>
      <c r="CT30" s="2">
        <f t="shared" si="35"/>
        <v>7.6</v>
      </c>
    </row>
    <row r="31" spans="1:98" ht="15.75" x14ac:dyDescent="0.25">
      <c r="A31" s="52">
        <v>26</v>
      </c>
      <c r="B31" s="106" t="s">
        <v>94</v>
      </c>
      <c r="C31" s="107" t="s">
        <v>95</v>
      </c>
      <c r="D31" s="54">
        <v>33975</v>
      </c>
      <c r="E31" s="67"/>
      <c r="F31" s="55" t="s">
        <v>73</v>
      </c>
      <c r="G31" s="56" t="s">
        <v>49</v>
      </c>
      <c r="H31" s="57">
        <v>7</v>
      </c>
      <c r="I31" s="57" t="s">
        <v>45</v>
      </c>
      <c r="J31" s="57">
        <f>MAX(H31:I31)</f>
        <v>7</v>
      </c>
      <c r="K31" s="58">
        <v>6</v>
      </c>
      <c r="L31" s="59" t="s">
        <v>45</v>
      </c>
      <c r="M31" s="60">
        <f t="shared" si="1"/>
        <v>6</v>
      </c>
      <c r="N31" s="57">
        <v>8</v>
      </c>
      <c r="O31" s="57" t="s">
        <v>45</v>
      </c>
      <c r="P31" s="60">
        <f t="shared" si="2"/>
        <v>8</v>
      </c>
      <c r="Q31" s="60">
        <v>0</v>
      </c>
      <c r="R31" s="60"/>
      <c r="S31" s="57">
        <v>8.6</v>
      </c>
      <c r="T31" s="59"/>
      <c r="U31" s="60">
        <f t="shared" si="3"/>
        <v>8.6</v>
      </c>
      <c r="V31" s="62">
        <v>7.3</v>
      </c>
      <c r="W31" s="59"/>
      <c r="X31" s="60">
        <f t="shared" si="4"/>
        <v>7.3</v>
      </c>
      <c r="Y31" s="58">
        <v>8</v>
      </c>
      <c r="Z31" s="59"/>
      <c r="AA31" s="60">
        <f t="shared" si="5"/>
        <v>8</v>
      </c>
      <c r="AB31" s="63">
        <f t="shared" si="34"/>
        <v>8.1</v>
      </c>
      <c r="AC31" s="64" t="str">
        <f t="shared" si="22"/>
        <v>Giỏi</v>
      </c>
      <c r="AD31" s="58">
        <v>7.7</v>
      </c>
      <c r="AE31" s="59"/>
      <c r="AF31" s="60">
        <f t="shared" si="6"/>
        <v>7.7</v>
      </c>
      <c r="AG31" s="58">
        <v>8.6</v>
      </c>
      <c r="AH31" s="58"/>
      <c r="AI31" s="60">
        <f t="shared" si="7"/>
        <v>8.6</v>
      </c>
      <c r="AJ31" s="58">
        <v>8.3000000000000007</v>
      </c>
      <c r="AK31" s="59"/>
      <c r="AL31" s="60">
        <f t="shared" si="8"/>
        <v>8.3000000000000007</v>
      </c>
      <c r="AM31" s="63">
        <f t="shared" si="23"/>
        <v>8.3000000000000007</v>
      </c>
      <c r="AN31" s="64" t="str">
        <f t="shared" si="9"/>
        <v>Giỏi</v>
      </c>
      <c r="AO31" s="58">
        <v>6.5</v>
      </c>
      <c r="AP31" s="52" t="s">
        <v>45</v>
      </c>
      <c r="AQ31" s="58">
        <f t="shared" si="10"/>
        <v>6.5</v>
      </c>
      <c r="AR31" s="58">
        <v>0</v>
      </c>
      <c r="AS31" s="58"/>
      <c r="AT31" s="58">
        <v>6.7</v>
      </c>
      <c r="AU31" s="52" t="s">
        <v>45</v>
      </c>
      <c r="AV31" s="58">
        <f t="shared" si="11"/>
        <v>6.7</v>
      </c>
      <c r="AW31" s="58">
        <v>0</v>
      </c>
      <c r="AX31" s="58"/>
      <c r="AY31" s="58">
        <v>8.1999999999999993</v>
      </c>
      <c r="AZ31" s="52"/>
      <c r="BA31" s="57">
        <f t="shared" si="12"/>
        <v>8.1999999999999993</v>
      </c>
      <c r="BB31" s="57">
        <v>8</v>
      </c>
      <c r="BC31" s="52"/>
      <c r="BD31" s="57">
        <f t="shared" si="24"/>
        <v>8</v>
      </c>
      <c r="BE31" s="65">
        <f t="shared" si="25"/>
        <v>8.1</v>
      </c>
      <c r="BF31" s="64" t="str">
        <f t="shared" si="26"/>
        <v>Giỏi</v>
      </c>
      <c r="BG31" s="58">
        <v>8.6</v>
      </c>
      <c r="BH31" s="61"/>
      <c r="BI31" s="60">
        <f t="shared" si="13"/>
        <v>8.6</v>
      </c>
      <c r="BJ31" s="58">
        <v>9.3000000000000007</v>
      </c>
      <c r="BK31" s="61"/>
      <c r="BL31" s="60">
        <f t="shared" si="14"/>
        <v>9.3000000000000007</v>
      </c>
      <c r="BM31" s="58">
        <v>9.1999999999999993</v>
      </c>
      <c r="BN31" s="61"/>
      <c r="BO31" s="60">
        <f t="shared" si="15"/>
        <v>9.1999999999999993</v>
      </c>
      <c r="BP31" s="57">
        <v>8.3000000000000007</v>
      </c>
      <c r="BQ31" s="59"/>
      <c r="BR31" s="57">
        <f t="shared" si="16"/>
        <v>8.3000000000000007</v>
      </c>
      <c r="BS31" s="65">
        <f t="shared" si="27"/>
        <v>8.8000000000000007</v>
      </c>
      <c r="BT31" s="64" t="str">
        <f t="shared" si="17"/>
        <v>Giỏi</v>
      </c>
      <c r="BU31" s="58">
        <v>8</v>
      </c>
      <c r="BV31" s="59"/>
      <c r="BW31" s="57">
        <f t="shared" si="28"/>
        <v>8</v>
      </c>
      <c r="BX31" s="58">
        <v>8.6999999999999993</v>
      </c>
      <c r="BY31" s="59"/>
      <c r="BZ31" s="57">
        <f t="shared" si="29"/>
        <v>8.6999999999999993</v>
      </c>
      <c r="CA31" s="58">
        <v>8.8000000000000007</v>
      </c>
      <c r="CB31" s="59"/>
      <c r="CC31" s="57">
        <f t="shared" si="30"/>
        <v>8.8000000000000007</v>
      </c>
      <c r="CD31" s="58">
        <v>8.9</v>
      </c>
      <c r="CE31" s="59"/>
      <c r="CF31" s="58">
        <f t="shared" si="31"/>
        <v>8.9</v>
      </c>
      <c r="CG31" s="65">
        <f t="shared" si="32"/>
        <v>8.6999999999999993</v>
      </c>
      <c r="CH31" s="64" t="str">
        <f t="shared" si="18"/>
        <v>Giỏi</v>
      </c>
      <c r="CI31" s="58">
        <v>9.1999999999999993</v>
      </c>
      <c r="CJ31" s="59"/>
      <c r="CK31" s="58">
        <f t="shared" si="33"/>
        <v>9.1999999999999993</v>
      </c>
      <c r="CL31" s="65">
        <f t="shared" si="19"/>
        <v>9.1999999999999993</v>
      </c>
      <c r="CM31" s="64" t="str">
        <f t="shared" si="20"/>
        <v>Xuất sắc</v>
      </c>
      <c r="CN31" s="66">
        <f t="shared" si="21"/>
        <v>8.5</v>
      </c>
      <c r="CO31" s="67"/>
      <c r="CP31" s="57" t="s">
        <v>52</v>
      </c>
      <c r="CQ31" s="69">
        <v>9</v>
      </c>
      <c r="CR31" s="69">
        <v>9.5</v>
      </c>
      <c r="CS31" s="68">
        <f>ROUND((CQ31+CR31)/2,1)</f>
        <v>9.3000000000000007</v>
      </c>
      <c r="CT31" s="2">
        <f>ROUND((CN31+CS31)/2,1)</f>
        <v>8.9</v>
      </c>
    </row>
    <row r="32" spans="1:98" ht="15.75" x14ac:dyDescent="0.25">
      <c r="A32" s="52">
        <v>27</v>
      </c>
      <c r="B32" s="110" t="s">
        <v>96</v>
      </c>
      <c r="C32" s="111" t="s">
        <v>95</v>
      </c>
      <c r="D32" s="74"/>
      <c r="E32" s="75">
        <v>33340</v>
      </c>
      <c r="F32" s="55" t="s">
        <v>48</v>
      </c>
      <c r="G32" s="56" t="s">
        <v>49</v>
      </c>
      <c r="H32" s="57">
        <v>7</v>
      </c>
      <c r="I32" s="57" t="s">
        <v>45</v>
      </c>
      <c r="J32" s="57">
        <f>MAX(H32:I32)</f>
        <v>7</v>
      </c>
      <c r="K32" s="58">
        <v>7</v>
      </c>
      <c r="L32" s="59" t="s">
        <v>45</v>
      </c>
      <c r="M32" s="60">
        <f t="shared" si="1"/>
        <v>7</v>
      </c>
      <c r="N32" s="57">
        <v>7.8</v>
      </c>
      <c r="O32" s="57" t="s">
        <v>45</v>
      </c>
      <c r="P32" s="60">
        <f t="shared" si="2"/>
        <v>7.8</v>
      </c>
      <c r="Q32" s="60">
        <v>0</v>
      </c>
      <c r="R32" s="60"/>
      <c r="S32" s="57">
        <v>7</v>
      </c>
      <c r="T32" s="59"/>
      <c r="U32" s="60">
        <f t="shared" si="3"/>
        <v>7</v>
      </c>
      <c r="V32" s="62">
        <v>7</v>
      </c>
      <c r="W32" s="59"/>
      <c r="X32" s="60">
        <f t="shared" si="4"/>
        <v>7</v>
      </c>
      <c r="Y32" s="58">
        <v>7</v>
      </c>
      <c r="Z32" s="59"/>
      <c r="AA32" s="60">
        <f t="shared" si="5"/>
        <v>7</v>
      </c>
      <c r="AB32" s="63">
        <f t="shared" si="34"/>
        <v>7</v>
      </c>
      <c r="AC32" s="64" t="str">
        <f t="shared" si="22"/>
        <v>Khá</v>
      </c>
      <c r="AD32" s="58">
        <v>7</v>
      </c>
      <c r="AE32" s="59"/>
      <c r="AF32" s="60">
        <f t="shared" si="6"/>
        <v>7</v>
      </c>
      <c r="AG32" s="58">
        <v>6.9</v>
      </c>
      <c r="AH32" s="58"/>
      <c r="AI32" s="60">
        <f t="shared" si="7"/>
        <v>6.9</v>
      </c>
      <c r="AJ32" s="58">
        <v>7.3</v>
      </c>
      <c r="AK32" s="59"/>
      <c r="AL32" s="60">
        <f t="shared" si="8"/>
        <v>7.3</v>
      </c>
      <c r="AM32" s="63">
        <f t="shared" si="23"/>
        <v>7.1</v>
      </c>
      <c r="AN32" s="64" t="str">
        <f t="shared" si="9"/>
        <v>Khá</v>
      </c>
      <c r="AO32" s="58">
        <v>6.8</v>
      </c>
      <c r="AP32" s="52" t="s">
        <v>45</v>
      </c>
      <c r="AQ32" s="58">
        <f t="shared" si="10"/>
        <v>6.8</v>
      </c>
      <c r="AR32" s="58">
        <v>0</v>
      </c>
      <c r="AS32" s="58"/>
      <c r="AT32" s="58">
        <v>8.1999999999999993</v>
      </c>
      <c r="AU32" s="52" t="s">
        <v>45</v>
      </c>
      <c r="AV32" s="58">
        <f t="shared" si="11"/>
        <v>8.1999999999999993</v>
      </c>
      <c r="AW32" s="58">
        <v>0</v>
      </c>
      <c r="AX32" s="58"/>
      <c r="AY32" s="58">
        <v>7.6</v>
      </c>
      <c r="AZ32" s="52"/>
      <c r="BA32" s="57">
        <f t="shared" si="12"/>
        <v>7.6</v>
      </c>
      <c r="BB32" s="57">
        <v>6.9</v>
      </c>
      <c r="BC32" s="52"/>
      <c r="BD32" s="57">
        <f t="shared" si="24"/>
        <v>6.9</v>
      </c>
      <c r="BE32" s="65">
        <f t="shared" si="25"/>
        <v>7.3</v>
      </c>
      <c r="BF32" s="64" t="str">
        <f t="shared" si="26"/>
        <v>Khá</v>
      </c>
      <c r="BG32" s="58">
        <v>7.1</v>
      </c>
      <c r="BH32" s="61"/>
      <c r="BI32" s="60">
        <f t="shared" si="13"/>
        <v>7.1</v>
      </c>
      <c r="BJ32" s="58">
        <v>9.4</v>
      </c>
      <c r="BK32" s="61"/>
      <c r="BL32" s="60">
        <f t="shared" si="14"/>
        <v>9.4</v>
      </c>
      <c r="BM32" s="58">
        <v>8.1</v>
      </c>
      <c r="BN32" s="61"/>
      <c r="BO32" s="60">
        <f t="shared" si="15"/>
        <v>8.1</v>
      </c>
      <c r="BP32" s="57">
        <v>6.9</v>
      </c>
      <c r="BQ32" s="59"/>
      <c r="BR32" s="57">
        <f t="shared" si="16"/>
        <v>6.9</v>
      </c>
      <c r="BS32" s="65">
        <f t="shared" si="27"/>
        <v>7.9</v>
      </c>
      <c r="BT32" s="64" t="str">
        <f t="shared" si="17"/>
        <v>Khá</v>
      </c>
      <c r="BU32" s="58">
        <v>7</v>
      </c>
      <c r="BV32" s="59"/>
      <c r="BW32" s="57">
        <f t="shared" si="28"/>
        <v>7</v>
      </c>
      <c r="BX32" s="58">
        <v>8.1</v>
      </c>
      <c r="BY32" s="59"/>
      <c r="BZ32" s="57">
        <f t="shared" si="29"/>
        <v>8.1</v>
      </c>
      <c r="CA32" s="58">
        <v>8.6</v>
      </c>
      <c r="CB32" s="59"/>
      <c r="CC32" s="57">
        <f t="shared" si="30"/>
        <v>8.6</v>
      </c>
      <c r="CD32" s="58">
        <v>8.3000000000000007</v>
      </c>
      <c r="CE32" s="59"/>
      <c r="CF32" s="58">
        <f t="shared" si="31"/>
        <v>8.3000000000000007</v>
      </c>
      <c r="CG32" s="65">
        <f t="shared" si="32"/>
        <v>8.1</v>
      </c>
      <c r="CH32" s="64" t="str">
        <f t="shared" si="18"/>
        <v>Giỏi</v>
      </c>
      <c r="CI32" s="58">
        <v>8.6999999999999993</v>
      </c>
      <c r="CJ32" s="59"/>
      <c r="CK32" s="58">
        <f t="shared" si="33"/>
        <v>8.6999999999999993</v>
      </c>
      <c r="CL32" s="65">
        <f t="shared" si="19"/>
        <v>8.6999999999999993</v>
      </c>
      <c r="CM32" s="64" t="str">
        <f t="shared" si="20"/>
        <v>Giỏi</v>
      </c>
      <c r="CN32" s="66">
        <f t="shared" si="21"/>
        <v>7.6</v>
      </c>
      <c r="CO32" s="67"/>
      <c r="CP32" s="57" t="s">
        <v>52</v>
      </c>
      <c r="CQ32" s="69">
        <v>8.5</v>
      </c>
      <c r="CR32" s="69">
        <v>8.5</v>
      </c>
      <c r="CS32" s="68">
        <f>ROUND((CQ32+CR32)/2,1)</f>
        <v>8.5</v>
      </c>
      <c r="CT32" s="2">
        <f t="shared" si="35"/>
        <v>8.1</v>
      </c>
    </row>
    <row r="33" spans="1:98" ht="15.75" x14ac:dyDescent="0.25">
      <c r="A33" s="52">
        <v>28</v>
      </c>
      <c r="B33" s="106" t="s">
        <v>97</v>
      </c>
      <c r="C33" s="107" t="s">
        <v>98</v>
      </c>
      <c r="D33" s="53"/>
      <c r="E33" s="54">
        <v>34600</v>
      </c>
      <c r="F33" s="55" t="s">
        <v>48</v>
      </c>
      <c r="G33" s="56" t="s">
        <v>49</v>
      </c>
      <c r="H33" s="57">
        <v>6.9</v>
      </c>
      <c r="I33" s="57"/>
      <c r="J33" s="57">
        <f t="shared" si="0"/>
        <v>6.9</v>
      </c>
      <c r="K33" s="58">
        <v>7.9</v>
      </c>
      <c r="L33" s="59"/>
      <c r="M33" s="60">
        <f t="shared" si="1"/>
        <v>7.9</v>
      </c>
      <c r="N33" s="57">
        <v>4.8</v>
      </c>
      <c r="O33" s="57">
        <v>5.7</v>
      </c>
      <c r="P33" s="60">
        <f t="shared" si="2"/>
        <v>5.7</v>
      </c>
      <c r="Q33" s="60">
        <v>4</v>
      </c>
      <c r="R33" s="60"/>
      <c r="S33" s="57">
        <v>7</v>
      </c>
      <c r="T33" s="59"/>
      <c r="U33" s="60">
        <f t="shared" si="3"/>
        <v>7</v>
      </c>
      <c r="V33" s="62">
        <v>7</v>
      </c>
      <c r="W33" s="59"/>
      <c r="X33" s="60">
        <f t="shared" si="4"/>
        <v>7</v>
      </c>
      <c r="Y33" s="58">
        <v>7.3</v>
      </c>
      <c r="Z33" s="59"/>
      <c r="AA33" s="60">
        <f t="shared" si="5"/>
        <v>7.3</v>
      </c>
      <c r="AB33" s="63">
        <f t="shared" si="34"/>
        <v>6.7</v>
      </c>
      <c r="AC33" s="64" t="str">
        <f t="shared" si="22"/>
        <v>TB khá</v>
      </c>
      <c r="AD33" s="58">
        <v>5.9</v>
      </c>
      <c r="AE33" s="59"/>
      <c r="AF33" s="60">
        <f t="shared" si="6"/>
        <v>5.9</v>
      </c>
      <c r="AG33" s="58">
        <v>6.6</v>
      </c>
      <c r="AH33" s="58"/>
      <c r="AI33" s="60">
        <f t="shared" si="7"/>
        <v>6.6</v>
      </c>
      <c r="AJ33" s="58">
        <v>6.9</v>
      </c>
      <c r="AK33" s="59"/>
      <c r="AL33" s="60">
        <f t="shared" si="8"/>
        <v>6.9</v>
      </c>
      <c r="AM33" s="63">
        <f t="shared" si="23"/>
        <v>6.5</v>
      </c>
      <c r="AN33" s="64" t="str">
        <f t="shared" si="9"/>
        <v>TB khá</v>
      </c>
      <c r="AO33" s="58">
        <v>5.7</v>
      </c>
      <c r="AP33" s="52"/>
      <c r="AQ33" s="58">
        <f t="shared" si="10"/>
        <v>5.7</v>
      </c>
      <c r="AR33" s="58">
        <v>3</v>
      </c>
      <c r="AS33" s="58"/>
      <c r="AT33" s="58">
        <v>5.0999999999999996</v>
      </c>
      <c r="AU33" s="52"/>
      <c r="AV33" s="58">
        <f t="shared" si="11"/>
        <v>5.0999999999999996</v>
      </c>
      <c r="AW33" s="58">
        <v>3</v>
      </c>
      <c r="AX33" s="58"/>
      <c r="AY33" s="58">
        <v>6</v>
      </c>
      <c r="AZ33" s="52"/>
      <c r="BA33" s="57">
        <f t="shared" si="12"/>
        <v>6</v>
      </c>
      <c r="BB33" s="57">
        <v>6.8</v>
      </c>
      <c r="BC33" s="52"/>
      <c r="BD33" s="57">
        <f t="shared" si="24"/>
        <v>6.8</v>
      </c>
      <c r="BE33" s="65">
        <f t="shared" si="25"/>
        <v>5.9</v>
      </c>
      <c r="BF33" s="64" t="str">
        <f t="shared" si="26"/>
        <v>Trung bình</v>
      </c>
      <c r="BG33" s="58">
        <v>7.3</v>
      </c>
      <c r="BH33" s="61"/>
      <c r="BI33" s="60">
        <f t="shared" si="13"/>
        <v>7.3</v>
      </c>
      <c r="BJ33" s="58">
        <v>7</v>
      </c>
      <c r="BK33" s="61"/>
      <c r="BL33" s="60">
        <f t="shared" si="14"/>
        <v>7</v>
      </c>
      <c r="BM33" s="58">
        <v>6</v>
      </c>
      <c r="BN33" s="61"/>
      <c r="BO33" s="60">
        <f t="shared" si="15"/>
        <v>6</v>
      </c>
      <c r="BP33" s="57">
        <v>6.4</v>
      </c>
      <c r="BQ33" s="59"/>
      <c r="BR33" s="57">
        <f t="shared" si="16"/>
        <v>6.4</v>
      </c>
      <c r="BS33" s="65">
        <f t="shared" si="27"/>
        <v>6.6</v>
      </c>
      <c r="BT33" s="64" t="str">
        <f t="shared" si="17"/>
        <v>TB khá</v>
      </c>
      <c r="BU33" s="58">
        <v>6.6</v>
      </c>
      <c r="BV33" s="59"/>
      <c r="BW33" s="57">
        <f t="shared" si="28"/>
        <v>6.6</v>
      </c>
      <c r="BX33" s="58">
        <v>8.8000000000000007</v>
      </c>
      <c r="BY33" s="59"/>
      <c r="BZ33" s="57">
        <f t="shared" si="29"/>
        <v>8.8000000000000007</v>
      </c>
      <c r="CA33" s="58">
        <v>7.7</v>
      </c>
      <c r="CB33" s="59"/>
      <c r="CC33" s="57">
        <f t="shared" si="30"/>
        <v>7.7</v>
      </c>
      <c r="CD33" s="58">
        <v>7.3</v>
      </c>
      <c r="CE33" s="59"/>
      <c r="CF33" s="58">
        <f t="shared" si="31"/>
        <v>7.3</v>
      </c>
      <c r="CG33" s="65">
        <f t="shared" si="32"/>
        <v>7.5</v>
      </c>
      <c r="CH33" s="64" t="str">
        <f t="shared" si="18"/>
        <v>Khá</v>
      </c>
      <c r="CI33" s="58">
        <v>8.6</v>
      </c>
      <c r="CJ33" s="59"/>
      <c r="CK33" s="58">
        <f t="shared" si="33"/>
        <v>8.6</v>
      </c>
      <c r="CL33" s="65">
        <f t="shared" si="19"/>
        <v>8.6</v>
      </c>
      <c r="CM33" s="64" t="str">
        <f t="shared" si="20"/>
        <v>Giỏi</v>
      </c>
      <c r="CN33" s="66">
        <f t="shared" si="21"/>
        <v>6.8</v>
      </c>
      <c r="CO33" s="67"/>
      <c r="CP33" s="69">
        <v>9</v>
      </c>
      <c r="CQ33" s="69">
        <v>8</v>
      </c>
      <c r="CR33" s="69">
        <v>8.5</v>
      </c>
      <c r="CS33" s="68">
        <f>ROUND((CP33+CQ33+CR33)/3,1)</f>
        <v>8.5</v>
      </c>
      <c r="CT33" s="2">
        <f t="shared" si="35"/>
        <v>7.7</v>
      </c>
    </row>
    <row r="34" spans="1:98" ht="15.75" x14ac:dyDescent="0.25">
      <c r="A34" s="52">
        <v>29</v>
      </c>
      <c r="B34" s="106" t="s">
        <v>99</v>
      </c>
      <c r="C34" s="107" t="s">
        <v>100</v>
      </c>
      <c r="D34" s="53"/>
      <c r="E34" s="54">
        <v>30724</v>
      </c>
      <c r="F34" s="55" t="s">
        <v>48</v>
      </c>
      <c r="G34" s="56" t="s">
        <v>49</v>
      </c>
      <c r="H34" s="57">
        <v>0</v>
      </c>
      <c r="I34" s="57">
        <v>7.4</v>
      </c>
      <c r="J34" s="57">
        <f t="shared" si="0"/>
        <v>7.4</v>
      </c>
      <c r="K34" s="58">
        <v>6.5</v>
      </c>
      <c r="L34" s="59"/>
      <c r="M34" s="60">
        <f t="shared" si="1"/>
        <v>6.5</v>
      </c>
      <c r="N34" s="57">
        <v>6.1</v>
      </c>
      <c r="O34" s="63"/>
      <c r="P34" s="60">
        <f t="shared" si="2"/>
        <v>6.1</v>
      </c>
      <c r="Q34" s="60">
        <v>4</v>
      </c>
      <c r="R34" s="60"/>
      <c r="S34" s="57">
        <v>7.5</v>
      </c>
      <c r="T34" s="59"/>
      <c r="U34" s="60">
        <f t="shared" si="3"/>
        <v>7.5</v>
      </c>
      <c r="V34" s="62">
        <v>7.1</v>
      </c>
      <c r="W34" s="59"/>
      <c r="X34" s="60">
        <f t="shared" si="4"/>
        <v>7.1</v>
      </c>
      <c r="Y34" s="58">
        <v>6.5</v>
      </c>
      <c r="Z34" s="59"/>
      <c r="AA34" s="60">
        <f t="shared" si="5"/>
        <v>6.5</v>
      </c>
      <c r="AB34" s="63">
        <f t="shared" si="34"/>
        <v>6.8</v>
      </c>
      <c r="AC34" s="64" t="str">
        <f t="shared" si="22"/>
        <v>TB khá</v>
      </c>
      <c r="AD34" s="58">
        <v>6.3</v>
      </c>
      <c r="AE34" s="59"/>
      <c r="AF34" s="60">
        <f t="shared" si="6"/>
        <v>6.3</v>
      </c>
      <c r="AG34" s="58">
        <v>6.9</v>
      </c>
      <c r="AH34" s="58"/>
      <c r="AI34" s="60">
        <f t="shared" si="7"/>
        <v>6.9</v>
      </c>
      <c r="AJ34" s="58">
        <v>7.3</v>
      </c>
      <c r="AK34" s="59"/>
      <c r="AL34" s="60">
        <f t="shared" si="8"/>
        <v>7.3</v>
      </c>
      <c r="AM34" s="63">
        <f t="shared" si="23"/>
        <v>6.9</v>
      </c>
      <c r="AN34" s="64" t="str">
        <f t="shared" si="9"/>
        <v>TB khá</v>
      </c>
      <c r="AO34" s="72">
        <v>0</v>
      </c>
      <c r="AP34" s="52">
        <v>6.2</v>
      </c>
      <c r="AQ34" s="58">
        <f t="shared" si="10"/>
        <v>6.2</v>
      </c>
      <c r="AR34" s="58">
        <v>3</v>
      </c>
      <c r="AS34" s="58"/>
      <c r="AT34" s="58">
        <v>4.8</v>
      </c>
      <c r="AU34" s="58">
        <v>6</v>
      </c>
      <c r="AV34" s="58">
        <f t="shared" si="11"/>
        <v>6</v>
      </c>
      <c r="AW34" s="58">
        <v>3</v>
      </c>
      <c r="AX34" s="58"/>
      <c r="AY34" s="58">
        <v>6.6</v>
      </c>
      <c r="AZ34" s="52"/>
      <c r="BA34" s="57">
        <f t="shared" si="12"/>
        <v>6.6</v>
      </c>
      <c r="BB34" s="57">
        <v>6.4</v>
      </c>
      <c r="BC34" s="52"/>
      <c r="BD34" s="57">
        <f t="shared" si="24"/>
        <v>6.4</v>
      </c>
      <c r="BE34" s="65">
        <f t="shared" si="25"/>
        <v>6.3</v>
      </c>
      <c r="BF34" s="64" t="str">
        <f t="shared" si="26"/>
        <v>TB khá</v>
      </c>
      <c r="BG34" s="58">
        <v>5.0999999999999996</v>
      </c>
      <c r="BH34" s="61"/>
      <c r="BI34" s="60">
        <f t="shared" si="13"/>
        <v>5.0999999999999996</v>
      </c>
      <c r="BJ34" s="58">
        <v>7.5</v>
      </c>
      <c r="BK34" s="61"/>
      <c r="BL34" s="60">
        <f t="shared" si="14"/>
        <v>7.5</v>
      </c>
      <c r="BM34" s="58">
        <v>7.5</v>
      </c>
      <c r="BN34" s="61"/>
      <c r="BO34" s="60">
        <f t="shared" si="15"/>
        <v>7.5</v>
      </c>
      <c r="BP34" s="57">
        <v>7</v>
      </c>
      <c r="BQ34" s="59"/>
      <c r="BR34" s="57">
        <f t="shared" si="16"/>
        <v>7</v>
      </c>
      <c r="BS34" s="65">
        <f t="shared" si="27"/>
        <v>6.9</v>
      </c>
      <c r="BT34" s="64" t="str">
        <f t="shared" si="17"/>
        <v>TB khá</v>
      </c>
      <c r="BU34" s="58">
        <v>6.2</v>
      </c>
      <c r="BV34" s="59"/>
      <c r="BW34" s="57">
        <f t="shared" si="28"/>
        <v>6.2</v>
      </c>
      <c r="BX34" s="58">
        <v>7.5</v>
      </c>
      <c r="BY34" s="59"/>
      <c r="BZ34" s="57">
        <f t="shared" si="29"/>
        <v>7.5</v>
      </c>
      <c r="CA34" s="58">
        <v>8.6</v>
      </c>
      <c r="CB34" s="59"/>
      <c r="CC34" s="57">
        <f t="shared" si="30"/>
        <v>8.6</v>
      </c>
      <c r="CD34" s="58">
        <v>7.9</v>
      </c>
      <c r="CE34" s="59"/>
      <c r="CF34" s="58">
        <f t="shared" si="31"/>
        <v>7.9</v>
      </c>
      <c r="CG34" s="65">
        <f t="shared" si="32"/>
        <v>7.6</v>
      </c>
      <c r="CH34" s="64" t="str">
        <f t="shared" si="18"/>
        <v>Khá</v>
      </c>
      <c r="CI34" s="58">
        <v>8.1</v>
      </c>
      <c r="CJ34" s="59"/>
      <c r="CK34" s="58">
        <f t="shared" si="33"/>
        <v>8.1</v>
      </c>
      <c r="CL34" s="65">
        <f t="shared" si="19"/>
        <v>8.1</v>
      </c>
      <c r="CM34" s="64" t="str">
        <f t="shared" si="20"/>
        <v>Giỏi</v>
      </c>
      <c r="CN34" s="66">
        <f t="shared" si="21"/>
        <v>7</v>
      </c>
      <c r="CO34" s="67"/>
      <c r="CP34" s="69">
        <v>9</v>
      </c>
      <c r="CQ34" s="69">
        <v>9.5</v>
      </c>
      <c r="CR34" s="69">
        <v>8</v>
      </c>
      <c r="CS34" s="68">
        <f>ROUND((CP34+CQ34+CR34)/3,1)</f>
        <v>8.8000000000000007</v>
      </c>
      <c r="CT34" s="2">
        <f t="shared" si="35"/>
        <v>7.9</v>
      </c>
    </row>
    <row r="35" spans="1:98" ht="15.75" x14ac:dyDescent="0.25">
      <c r="A35" s="52">
        <v>30</v>
      </c>
      <c r="B35" s="106" t="s">
        <v>66</v>
      </c>
      <c r="C35" s="107" t="s">
        <v>101</v>
      </c>
      <c r="D35" s="53"/>
      <c r="E35" s="54">
        <v>33812</v>
      </c>
      <c r="F35" s="55" t="s">
        <v>48</v>
      </c>
      <c r="G35" s="56" t="s">
        <v>49</v>
      </c>
      <c r="H35" s="57">
        <v>6</v>
      </c>
      <c r="I35" s="57" t="s">
        <v>45</v>
      </c>
      <c r="J35" s="57">
        <f>MAX(H35:I35)</f>
        <v>6</v>
      </c>
      <c r="K35" s="58">
        <v>9</v>
      </c>
      <c r="L35" s="59" t="s">
        <v>45</v>
      </c>
      <c r="M35" s="60">
        <f t="shared" si="1"/>
        <v>9</v>
      </c>
      <c r="N35" s="57">
        <v>7.2</v>
      </c>
      <c r="O35" s="57" t="s">
        <v>45</v>
      </c>
      <c r="P35" s="60">
        <f t="shared" si="2"/>
        <v>7.2</v>
      </c>
      <c r="Q35" s="60">
        <v>0</v>
      </c>
      <c r="R35" s="60"/>
      <c r="S35" s="57">
        <v>7.5</v>
      </c>
      <c r="T35" s="59"/>
      <c r="U35" s="60">
        <f t="shared" si="3"/>
        <v>7.5</v>
      </c>
      <c r="V35" s="62">
        <v>7.3</v>
      </c>
      <c r="W35" s="59"/>
      <c r="X35" s="60">
        <f t="shared" si="4"/>
        <v>7.3</v>
      </c>
      <c r="Y35" s="58">
        <v>6.1</v>
      </c>
      <c r="Z35" s="59"/>
      <c r="AA35" s="60">
        <f t="shared" si="5"/>
        <v>6.1</v>
      </c>
      <c r="AB35" s="63">
        <f t="shared" si="34"/>
        <v>7.1</v>
      </c>
      <c r="AC35" s="64" t="str">
        <f t="shared" si="22"/>
        <v>Khá</v>
      </c>
      <c r="AD35" s="58">
        <v>6.4</v>
      </c>
      <c r="AE35" s="59"/>
      <c r="AF35" s="60">
        <f t="shared" si="6"/>
        <v>6.4</v>
      </c>
      <c r="AG35" s="58">
        <v>7.3</v>
      </c>
      <c r="AH35" s="58"/>
      <c r="AI35" s="60">
        <f t="shared" si="7"/>
        <v>7.3</v>
      </c>
      <c r="AJ35" s="58">
        <v>7</v>
      </c>
      <c r="AK35" s="59"/>
      <c r="AL35" s="60">
        <f t="shared" si="8"/>
        <v>7</v>
      </c>
      <c r="AM35" s="63">
        <f t="shared" si="23"/>
        <v>7</v>
      </c>
      <c r="AN35" s="64" t="str">
        <f t="shared" si="9"/>
        <v>Khá</v>
      </c>
      <c r="AO35" s="58">
        <v>5.5</v>
      </c>
      <c r="AP35" s="52" t="s">
        <v>45</v>
      </c>
      <c r="AQ35" s="58">
        <f t="shared" si="10"/>
        <v>5.5</v>
      </c>
      <c r="AR35" s="58">
        <v>0</v>
      </c>
      <c r="AS35" s="58"/>
      <c r="AT35" s="58">
        <v>7</v>
      </c>
      <c r="AU35" s="52" t="s">
        <v>45</v>
      </c>
      <c r="AV35" s="58">
        <f t="shared" si="11"/>
        <v>7</v>
      </c>
      <c r="AW35" s="58">
        <v>0</v>
      </c>
      <c r="AX35" s="58"/>
      <c r="AY35" s="58">
        <v>6.8</v>
      </c>
      <c r="AZ35" s="52"/>
      <c r="BA35" s="57">
        <f t="shared" si="12"/>
        <v>6.8</v>
      </c>
      <c r="BB35" s="57">
        <v>6.3</v>
      </c>
      <c r="BC35" s="52"/>
      <c r="BD35" s="57">
        <f t="shared" si="24"/>
        <v>6.3</v>
      </c>
      <c r="BE35" s="65">
        <f t="shared" si="25"/>
        <v>6.6</v>
      </c>
      <c r="BF35" s="64" t="str">
        <f t="shared" si="26"/>
        <v>TB khá</v>
      </c>
      <c r="BG35" s="58">
        <v>6.2</v>
      </c>
      <c r="BH35" s="61"/>
      <c r="BI35" s="60">
        <f t="shared" si="13"/>
        <v>6.2</v>
      </c>
      <c r="BJ35" s="58">
        <v>8.6999999999999993</v>
      </c>
      <c r="BK35" s="61"/>
      <c r="BL35" s="60">
        <f t="shared" si="14"/>
        <v>8.6999999999999993</v>
      </c>
      <c r="BM35" s="58">
        <v>8</v>
      </c>
      <c r="BN35" s="61"/>
      <c r="BO35" s="60">
        <f t="shared" si="15"/>
        <v>8</v>
      </c>
      <c r="BP35" s="57">
        <v>6.5</v>
      </c>
      <c r="BQ35" s="59"/>
      <c r="BR35" s="57">
        <f t="shared" si="16"/>
        <v>6.5</v>
      </c>
      <c r="BS35" s="65">
        <f t="shared" si="27"/>
        <v>7.4</v>
      </c>
      <c r="BT35" s="64" t="str">
        <f t="shared" si="17"/>
        <v>Khá</v>
      </c>
      <c r="BU35" s="58">
        <v>5.9</v>
      </c>
      <c r="BV35" s="59"/>
      <c r="BW35" s="57">
        <f t="shared" si="28"/>
        <v>5.9</v>
      </c>
      <c r="BX35" s="58">
        <v>7.7</v>
      </c>
      <c r="BY35" s="59"/>
      <c r="BZ35" s="57">
        <f t="shared" si="29"/>
        <v>7.7</v>
      </c>
      <c r="CA35" s="58">
        <v>7.4</v>
      </c>
      <c r="CB35" s="59"/>
      <c r="CC35" s="57">
        <f t="shared" si="30"/>
        <v>7.4</v>
      </c>
      <c r="CD35" s="58">
        <v>8.1</v>
      </c>
      <c r="CE35" s="59"/>
      <c r="CF35" s="58">
        <f t="shared" si="31"/>
        <v>8.1</v>
      </c>
      <c r="CG35" s="65">
        <f t="shared" si="32"/>
        <v>7.5</v>
      </c>
      <c r="CH35" s="64" t="str">
        <f t="shared" si="18"/>
        <v>Khá</v>
      </c>
      <c r="CI35" s="58">
        <v>8.3000000000000007</v>
      </c>
      <c r="CJ35" s="59"/>
      <c r="CK35" s="58">
        <f t="shared" si="33"/>
        <v>8.3000000000000007</v>
      </c>
      <c r="CL35" s="65">
        <f t="shared" si="19"/>
        <v>8.3000000000000007</v>
      </c>
      <c r="CM35" s="64" t="str">
        <f t="shared" si="20"/>
        <v>Giỏi</v>
      </c>
      <c r="CN35" s="66">
        <f t="shared" si="21"/>
        <v>7.3</v>
      </c>
      <c r="CO35" s="67"/>
      <c r="CP35" s="57" t="s">
        <v>52</v>
      </c>
      <c r="CQ35" s="69">
        <v>9.5</v>
      </c>
      <c r="CR35" s="69">
        <v>8</v>
      </c>
      <c r="CS35" s="68">
        <f>ROUND((CQ35+CR35)/2,1)</f>
        <v>8.8000000000000007</v>
      </c>
      <c r="CT35" s="2">
        <f t="shared" si="35"/>
        <v>8.1</v>
      </c>
    </row>
    <row r="36" spans="1:98" ht="15.75" x14ac:dyDescent="0.25">
      <c r="A36" s="52">
        <v>31</v>
      </c>
      <c r="B36" s="106" t="s">
        <v>102</v>
      </c>
      <c r="C36" s="107" t="s">
        <v>103</v>
      </c>
      <c r="D36" s="53"/>
      <c r="E36" s="54">
        <v>34064</v>
      </c>
      <c r="F36" s="55" t="s">
        <v>48</v>
      </c>
      <c r="G36" s="56" t="s">
        <v>104</v>
      </c>
      <c r="H36" s="57">
        <v>6.7</v>
      </c>
      <c r="I36" s="57" t="s">
        <v>45</v>
      </c>
      <c r="J36" s="57">
        <f>MAX(H36:I36)</f>
        <v>6.7</v>
      </c>
      <c r="K36" s="58">
        <v>9.5</v>
      </c>
      <c r="L36" s="59" t="s">
        <v>45</v>
      </c>
      <c r="M36" s="60">
        <f t="shared" si="1"/>
        <v>9.5</v>
      </c>
      <c r="N36" s="57">
        <v>7.5</v>
      </c>
      <c r="O36" s="57" t="s">
        <v>45</v>
      </c>
      <c r="P36" s="60">
        <f t="shared" si="2"/>
        <v>7.5</v>
      </c>
      <c r="Q36" s="60">
        <v>0</v>
      </c>
      <c r="R36" s="60"/>
      <c r="S36" s="57">
        <v>6.7</v>
      </c>
      <c r="T36" s="59"/>
      <c r="U36" s="60">
        <f t="shared" si="3"/>
        <v>6.7</v>
      </c>
      <c r="V36" s="62">
        <v>5.4</v>
      </c>
      <c r="W36" s="59"/>
      <c r="X36" s="60">
        <f t="shared" si="4"/>
        <v>5.4</v>
      </c>
      <c r="Y36" s="58">
        <v>5.2</v>
      </c>
      <c r="Z36" s="59"/>
      <c r="AA36" s="60">
        <f t="shared" si="5"/>
        <v>5.2</v>
      </c>
      <c r="AB36" s="63">
        <f t="shared" si="34"/>
        <v>5.9</v>
      </c>
      <c r="AC36" s="64" t="str">
        <f t="shared" si="22"/>
        <v>Trung bình</v>
      </c>
      <c r="AD36" s="58">
        <v>7.3</v>
      </c>
      <c r="AE36" s="59"/>
      <c r="AF36" s="60">
        <f t="shared" si="6"/>
        <v>7.3</v>
      </c>
      <c r="AG36" s="58">
        <v>7.2</v>
      </c>
      <c r="AH36" s="58"/>
      <c r="AI36" s="60">
        <f t="shared" si="7"/>
        <v>7.2</v>
      </c>
      <c r="AJ36" s="58">
        <v>7.3</v>
      </c>
      <c r="AK36" s="59"/>
      <c r="AL36" s="60">
        <f t="shared" si="8"/>
        <v>7.3</v>
      </c>
      <c r="AM36" s="63">
        <f t="shared" si="23"/>
        <v>7.3</v>
      </c>
      <c r="AN36" s="64" t="str">
        <f t="shared" si="9"/>
        <v>Khá</v>
      </c>
      <c r="AO36" s="58">
        <v>5</v>
      </c>
      <c r="AP36" s="52" t="s">
        <v>45</v>
      </c>
      <c r="AQ36" s="58">
        <f t="shared" si="10"/>
        <v>5</v>
      </c>
      <c r="AR36" s="58">
        <v>0</v>
      </c>
      <c r="AS36" s="58"/>
      <c r="AT36" s="58">
        <v>7</v>
      </c>
      <c r="AU36" s="52" t="s">
        <v>45</v>
      </c>
      <c r="AV36" s="58">
        <f t="shared" si="11"/>
        <v>7</v>
      </c>
      <c r="AW36" s="58">
        <v>0</v>
      </c>
      <c r="AX36" s="58"/>
      <c r="AY36" s="58">
        <v>6</v>
      </c>
      <c r="AZ36" s="52"/>
      <c r="BA36" s="57">
        <f t="shared" si="12"/>
        <v>6</v>
      </c>
      <c r="BB36" s="57">
        <v>6</v>
      </c>
      <c r="BC36" s="52"/>
      <c r="BD36" s="57">
        <f t="shared" si="24"/>
        <v>6</v>
      </c>
      <c r="BE36" s="65">
        <f t="shared" si="25"/>
        <v>6</v>
      </c>
      <c r="BF36" s="64" t="str">
        <f t="shared" si="26"/>
        <v>TB khá</v>
      </c>
      <c r="BG36" s="58">
        <v>5.3</v>
      </c>
      <c r="BH36" s="61"/>
      <c r="BI36" s="60">
        <f t="shared" si="13"/>
        <v>5.3</v>
      </c>
      <c r="BJ36" s="58">
        <v>7</v>
      </c>
      <c r="BK36" s="61"/>
      <c r="BL36" s="60">
        <f t="shared" si="14"/>
        <v>7</v>
      </c>
      <c r="BM36" s="58">
        <v>7.2</v>
      </c>
      <c r="BN36" s="61"/>
      <c r="BO36" s="60">
        <f t="shared" si="15"/>
        <v>7.2</v>
      </c>
      <c r="BP36" s="57">
        <v>5.7</v>
      </c>
      <c r="BQ36" s="59"/>
      <c r="BR36" s="57">
        <f t="shared" si="16"/>
        <v>5.7</v>
      </c>
      <c r="BS36" s="65">
        <f t="shared" si="27"/>
        <v>6.3</v>
      </c>
      <c r="BT36" s="64" t="str">
        <f t="shared" si="17"/>
        <v>TB khá</v>
      </c>
      <c r="BU36" s="58">
        <v>5.7</v>
      </c>
      <c r="BV36" s="59"/>
      <c r="BW36" s="57">
        <f t="shared" si="28"/>
        <v>5.7</v>
      </c>
      <c r="BX36" s="58">
        <v>8.9</v>
      </c>
      <c r="BY36" s="59"/>
      <c r="BZ36" s="57">
        <f t="shared" si="29"/>
        <v>8.9</v>
      </c>
      <c r="CA36" s="58">
        <v>7.4</v>
      </c>
      <c r="CB36" s="59"/>
      <c r="CC36" s="57">
        <f t="shared" si="30"/>
        <v>7.4</v>
      </c>
      <c r="CD36" s="58">
        <v>7.3</v>
      </c>
      <c r="CE36" s="59"/>
      <c r="CF36" s="58">
        <f t="shared" si="31"/>
        <v>7.3</v>
      </c>
      <c r="CG36" s="65">
        <f t="shared" si="32"/>
        <v>7.3</v>
      </c>
      <c r="CH36" s="64" t="str">
        <f t="shared" si="18"/>
        <v>Khá</v>
      </c>
      <c r="CI36" s="58">
        <v>8.5</v>
      </c>
      <c r="CJ36" s="59"/>
      <c r="CK36" s="58">
        <f t="shared" si="33"/>
        <v>8.5</v>
      </c>
      <c r="CL36" s="65">
        <f t="shared" si="19"/>
        <v>8.5</v>
      </c>
      <c r="CM36" s="64" t="str">
        <f t="shared" si="20"/>
        <v>Giỏi</v>
      </c>
      <c r="CN36" s="66">
        <f t="shared" si="21"/>
        <v>6.8</v>
      </c>
      <c r="CO36" s="67"/>
      <c r="CP36" s="57" t="s">
        <v>52</v>
      </c>
      <c r="CQ36" s="69">
        <v>7</v>
      </c>
      <c r="CR36" s="69">
        <v>7</v>
      </c>
      <c r="CS36" s="68">
        <f>ROUND((CQ36+CR36)/2,1)</f>
        <v>7</v>
      </c>
      <c r="CT36" s="2">
        <f t="shared" si="35"/>
        <v>6.9</v>
      </c>
    </row>
    <row r="37" spans="1:98" ht="15.75" x14ac:dyDescent="0.25">
      <c r="A37" s="52">
        <v>32</v>
      </c>
      <c r="B37" s="106" t="s">
        <v>62</v>
      </c>
      <c r="C37" s="107" t="s">
        <v>103</v>
      </c>
      <c r="D37" s="53"/>
      <c r="E37" s="54">
        <v>34336</v>
      </c>
      <c r="F37" s="55" t="s">
        <v>48</v>
      </c>
      <c r="G37" s="56" t="s">
        <v>49</v>
      </c>
      <c r="H37" s="57">
        <v>7.5</v>
      </c>
      <c r="I37" s="57"/>
      <c r="J37" s="57">
        <f t="shared" si="0"/>
        <v>7.5</v>
      </c>
      <c r="K37" s="58">
        <v>6.9</v>
      </c>
      <c r="L37" s="59"/>
      <c r="M37" s="60">
        <f t="shared" si="1"/>
        <v>6.9</v>
      </c>
      <c r="N37" s="57">
        <v>6.3</v>
      </c>
      <c r="O37" s="63"/>
      <c r="P37" s="60">
        <f t="shared" si="2"/>
        <v>6.3</v>
      </c>
      <c r="Q37" s="60">
        <v>4</v>
      </c>
      <c r="R37" s="60"/>
      <c r="S37" s="57">
        <v>7.4</v>
      </c>
      <c r="T37" s="59"/>
      <c r="U37" s="60">
        <f t="shared" si="3"/>
        <v>7.4</v>
      </c>
      <c r="V37" s="62">
        <v>6.1</v>
      </c>
      <c r="W37" s="59"/>
      <c r="X37" s="60">
        <f t="shared" si="4"/>
        <v>6.1</v>
      </c>
      <c r="Y37" s="58">
        <v>7.6</v>
      </c>
      <c r="Z37" s="59"/>
      <c r="AA37" s="60">
        <f t="shared" si="5"/>
        <v>7.6</v>
      </c>
      <c r="AB37" s="63">
        <f t="shared" si="34"/>
        <v>6.9</v>
      </c>
      <c r="AC37" s="64" t="str">
        <f t="shared" si="22"/>
        <v>TB khá</v>
      </c>
      <c r="AD37" s="58">
        <v>7.1</v>
      </c>
      <c r="AE37" s="59"/>
      <c r="AF37" s="60">
        <f t="shared" si="6"/>
        <v>7.1</v>
      </c>
      <c r="AG37" s="58">
        <v>7.1</v>
      </c>
      <c r="AH37" s="58"/>
      <c r="AI37" s="60">
        <f t="shared" si="7"/>
        <v>7.1</v>
      </c>
      <c r="AJ37" s="58">
        <v>6.2</v>
      </c>
      <c r="AK37" s="59"/>
      <c r="AL37" s="60">
        <f t="shared" si="8"/>
        <v>6.2</v>
      </c>
      <c r="AM37" s="63">
        <f t="shared" si="23"/>
        <v>6.8</v>
      </c>
      <c r="AN37" s="64" t="str">
        <f t="shared" si="9"/>
        <v>TB khá</v>
      </c>
      <c r="AO37" s="58">
        <v>5.8</v>
      </c>
      <c r="AP37" s="52"/>
      <c r="AQ37" s="58">
        <f t="shared" si="10"/>
        <v>5.8</v>
      </c>
      <c r="AR37" s="58">
        <v>3</v>
      </c>
      <c r="AS37" s="58"/>
      <c r="AT37" s="58">
        <v>4.8</v>
      </c>
      <c r="AU37" s="52">
        <v>6.3</v>
      </c>
      <c r="AV37" s="58">
        <f t="shared" si="11"/>
        <v>6.3</v>
      </c>
      <c r="AW37" s="58">
        <v>3</v>
      </c>
      <c r="AX37" s="58"/>
      <c r="AY37" s="58">
        <v>6.1</v>
      </c>
      <c r="AZ37" s="52"/>
      <c r="BA37" s="57">
        <f t="shared" si="12"/>
        <v>6.1</v>
      </c>
      <c r="BB37" s="57">
        <v>6</v>
      </c>
      <c r="BC37" s="52"/>
      <c r="BD37" s="57">
        <f t="shared" si="24"/>
        <v>6</v>
      </c>
      <c r="BE37" s="65">
        <f t="shared" si="25"/>
        <v>6.1</v>
      </c>
      <c r="BF37" s="64" t="str">
        <f t="shared" si="26"/>
        <v>TB khá</v>
      </c>
      <c r="BG37" s="58">
        <v>7.4</v>
      </c>
      <c r="BH37" s="61"/>
      <c r="BI37" s="60">
        <f t="shared" si="13"/>
        <v>7.4</v>
      </c>
      <c r="BJ37" s="58">
        <v>8.1</v>
      </c>
      <c r="BK37" s="61"/>
      <c r="BL37" s="60">
        <f t="shared" si="14"/>
        <v>8.1</v>
      </c>
      <c r="BM37" s="58">
        <v>7.2</v>
      </c>
      <c r="BN37" s="61"/>
      <c r="BO37" s="60">
        <f t="shared" si="15"/>
        <v>7.2</v>
      </c>
      <c r="BP37" s="57">
        <v>6.8</v>
      </c>
      <c r="BQ37" s="59"/>
      <c r="BR37" s="57">
        <f t="shared" si="16"/>
        <v>6.8</v>
      </c>
      <c r="BS37" s="65">
        <f t="shared" si="27"/>
        <v>7.3</v>
      </c>
      <c r="BT37" s="64" t="str">
        <f t="shared" si="17"/>
        <v>Khá</v>
      </c>
      <c r="BU37" s="58">
        <v>6.5</v>
      </c>
      <c r="BV37" s="59"/>
      <c r="BW37" s="57">
        <f t="shared" si="28"/>
        <v>6.5</v>
      </c>
      <c r="BX37" s="58">
        <v>7.3</v>
      </c>
      <c r="BY37" s="59"/>
      <c r="BZ37" s="57">
        <f t="shared" si="29"/>
        <v>7.3</v>
      </c>
      <c r="CA37" s="58">
        <v>8</v>
      </c>
      <c r="CB37" s="59"/>
      <c r="CC37" s="57">
        <f t="shared" si="30"/>
        <v>8</v>
      </c>
      <c r="CD37" s="58">
        <v>7.3</v>
      </c>
      <c r="CE37" s="59"/>
      <c r="CF37" s="58">
        <f t="shared" si="31"/>
        <v>7.3</v>
      </c>
      <c r="CG37" s="65">
        <f t="shared" si="32"/>
        <v>7.3</v>
      </c>
      <c r="CH37" s="64" t="str">
        <f t="shared" si="18"/>
        <v>Khá</v>
      </c>
      <c r="CI37" s="58">
        <v>8</v>
      </c>
      <c r="CJ37" s="59"/>
      <c r="CK37" s="58">
        <f t="shared" si="33"/>
        <v>8</v>
      </c>
      <c r="CL37" s="65">
        <f t="shared" si="19"/>
        <v>8</v>
      </c>
      <c r="CM37" s="64" t="str">
        <f t="shared" si="20"/>
        <v>Giỏi</v>
      </c>
      <c r="CN37" s="66">
        <f t="shared" si="21"/>
        <v>7</v>
      </c>
      <c r="CO37" s="67"/>
      <c r="CP37" s="69">
        <v>9</v>
      </c>
      <c r="CQ37" s="69">
        <v>8</v>
      </c>
      <c r="CR37" s="69">
        <v>8.5</v>
      </c>
      <c r="CS37" s="68">
        <f>ROUND((CP37+CQ37+CR37)/3,1)</f>
        <v>8.5</v>
      </c>
      <c r="CT37" s="2">
        <f t="shared" si="35"/>
        <v>7.8</v>
      </c>
    </row>
    <row r="38" spans="1:98" ht="15.75" x14ac:dyDescent="0.25">
      <c r="A38" s="52">
        <v>33</v>
      </c>
      <c r="B38" s="106" t="s">
        <v>105</v>
      </c>
      <c r="C38" s="107" t="s">
        <v>106</v>
      </c>
      <c r="D38" s="53"/>
      <c r="E38" s="54">
        <v>34011</v>
      </c>
      <c r="F38" s="55" t="s">
        <v>48</v>
      </c>
      <c r="G38" s="56" t="s">
        <v>49</v>
      </c>
      <c r="H38" s="57">
        <v>6</v>
      </c>
      <c r="I38" s="57" t="s">
        <v>45</v>
      </c>
      <c r="J38" s="57">
        <f>MAX(H38:I38)</f>
        <v>6</v>
      </c>
      <c r="K38" s="58">
        <v>6</v>
      </c>
      <c r="L38" s="59" t="s">
        <v>45</v>
      </c>
      <c r="M38" s="60">
        <f t="shared" si="1"/>
        <v>6</v>
      </c>
      <c r="N38" s="57">
        <v>7.9</v>
      </c>
      <c r="O38" s="57" t="s">
        <v>45</v>
      </c>
      <c r="P38" s="60">
        <f t="shared" si="2"/>
        <v>7.9</v>
      </c>
      <c r="Q38" s="60">
        <v>0</v>
      </c>
      <c r="R38" s="60"/>
      <c r="S38" s="57">
        <v>8.8000000000000007</v>
      </c>
      <c r="T38" s="59"/>
      <c r="U38" s="60">
        <f t="shared" si="3"/>
        <v>8.8000000000000007</v>
      </c>
      <c r="V38" s="62">
        <v>7.1</v>
      </c>
      <c r="W38" s="59"/>
      <c r="X38" s="60">
        <f t="shared" si="4"/>
        <v>7.1</v>
      </c>
      <c r="Y38" s="58">
        <v>6.9</v>
      </c>
      <c r="Z38" s="59"/>
      <c r="AA38" s="60">
        <f t="shared" si="5"/>
        <v>6.9</v>
      </c>
      <c r="AB38" s="63">
        <f t="shared" si="34"/>
        <v>7.8</v>
      </c>
      <c r="AC38" s="64" t="str">
        <f t="shared" si="22"/>
        <v>Khá</v>
      </c>
      <c r="AD38" s="58">
        <v>7.6</v>
      </c>
      <c r="AE38" s="59"/>
      <c r="AF38" s="60">
        <f t="shared" si="6"/>
        <v>7.6</v>
      </c>
      <c r="AG38" s="58">
        <v>6.8</v>
      </c>
      <c r="AH38" s="58"/>
      <c r="AI38" s="60">
        <f t="shared" si="7"/>
        <v>6.8</v>
      </c>
      <c r="AJ38" s="58">
        <v>8</v>
      </c>
      <c r="AK38" s="59"/>
      <c r="AL38" s="60">
        <f t="shared" si="8"/>
        <v>8</v>
      </c>
      <c r="AM38" s="63">
        <f t="shared" si="23"/>
        <v>7.4</v>
      </c>
      <c r="AN38" s="64" t="str">
        <f t="shared" si="9"/>
        <v>Khá</v>
      </c>
      <c r="AO38" s="58">
        <v>7</v>
      </c>
      <c r="AP38" s="52" t="s">
        <v>45</v>
      </c>
      <c r="AQ38" s="58">
        <f t="shared" si="10"/>
        <v>7</v>
      </c>
      <c r="AR38" s="58">
        <v>0</v>
      </c>
      <c r="AS38" s="58"/>
      <c r="AT38" s="58">
        <v>5.4</v>
      </c>
      <c r="AU38" s="52" t="s">
        <v>45</v>
      </c>
      <c r="AV38" s="58">
        <f t="shared" si="11"/>
        <v>5.4</v>
      </c>
      <c r="AW38" s="58">
        <v>0</v>
      </c>
      <c r="AX38" s="58"/>
      <c r="AY38" s="58">
        <v>7.1</v>
      </c>
      <c r="AZ38" s="52"/>
      <c r="BA38" s="57">
        <f t="shared" si="12"/>
        <v>7.1</v>
      </c>
      <c r="BB38" s="57">
        <v>6.6</v>
      </c>
      <c r="BC38" s="52"/>
      <c r="BD38" s="57">
        <f t="shared" si="24"/>
        <v>6.6</v>
      </c>
      <c r="BE38" s="65">
        <f t="shared" si="25"/>
        <v>6.9</v>
      </c>
      <c r="BF38" s="64" t="str">
        <f t="shared" si="26"/>
        <v>TB khá</v>
      </c>
      <c r="BG38" s="58">
        <v>7.1</v>
      </c>
      <c r="BH38" s="61"/>
      <c r="BI38" s="60">
        <f t="shared" si="13"/>
        <v>7.1</v>
      </c>
      <c r="BJ38" s="58">
        <v>8.6</v>
      </c>
      <c r="BK38" s="61"/>
      <c r="BL38" s="60">
        <f t="shared" si="14"/>
        <v>8.6</v>
      </c>
      <c r="BM38" s="58">
        <v>8.5</v>
      </c>
      <c r="BN38" s="61"/>
      <c r="BO38" s="60">
        <f t="shared" si="15"/>
        <v>8.5</v>
      </c>
      <c r="BP38" s="57">
        <v>6.7</v>
      </c>
      <c r="BQ38" s="59"/>
      <c r="BR38" s="57">
        <f t="shared" si="16"/>
        <v>6.7</v>
      </c>
      <c r="BS38" s="65">
        <f t="shared" si="27"/>
        <v>7.7</v>
      </c>
      <c r="BT38" s="64" t="str">
        <f t="shared" si="17"/>
        <v>Khá</v>
      </c>
      <c r="BU38" s="58">
        <v>6.9</v>
      </c>
      <c r="BV38" s="59"/>
      <c r="BW38" s="57">
        <f t="shared" si="28"/>
        <v>6.9</v>
      </c>
      <c r="BX38" s="58">
        <v>8.6999999999999993</v>
      </c>
      <c r="BY38" s="59"/>
      <c r="BZ38" s="57">
        <f t="shared" si="29"/>
        <v>8.6999999999999993</v>
      </c>
      <c r="CA38" s="58">
        <v>8.1</v>
      </c>
      <c r="CB38" s="59"/>
      <c r="CC38" s="57">
        <f t="shared" si="30"/>
        <v>8.1</v>
      </c>
      <c r="CD38" s="58">
        <v>8.1</v>
      </c>
      <c r="CE38" s="59"/>
      <c r="CF38" s="58">
        <f t="shared" si="31"/>
        <v>8.1</v>
      </c>
      <c r="CG38" s="65">
        <f t="shared" si="32"/>
        <v>8</v>
      </c>
      <c r="CH38" s="64" t="str">
        <f t="shared" si="18"/>
        <v>Giỏi</v>
      </c>
      <c r="CI38" s="58">
        <v>8.6999999999999993</v>
      </c>
      <c r="CJ38" s="59"/>
      <c r="CK38" s="58">
        <f t="shared" si="33"/>
        <v>8.6999999999999993</v>
      </c>
      <c r="CL38" s="65">
        <f t="shared" si="19"/>
        <v>8.6999999999999993</v>
      </c>
      <c r="CM38" s="64" t="str">
        <f t="shared" si="20"/>
        <v>Giỏi</v>
      </c>
      <c r="CN38" s="66">
        <f t="shared" si="21"/>
        <v>7.7</v>
      </c>
      <c r="CO38" s="67"/>
      <c r="CP38" s="69" t="s">
        <v>52</v>
      </c>
      <c r="CQ38" s="69">
        <v>10</v>
      </c>
      <c r="CR38" s="69">
        <v>8.5</v>
      </c>
      <c r="CS38" s="68">
        <f>ROUND((CQ38+CR38)/2,1)</f>
        <v>9.3000000000000007</v>
      </c>
      <c r="CT38" s="2">
        <f t="shared" si="35"/>
        <v>8.5</v>
      </c>
    </row>
    <row r="39" spans="1:98" ht="15.75" x14ac:dyDescent="0.25">
      <c r="A39" s="52">
        <v>34</v>
      </c>
      <c r="B39" s="106" t="s">
        <v>86</v>
      </c>
      <c r="C39" s="107" t="s">
        <v>107</v>
      </c>
      <c r="D39" s="53"/>
      <c r="E39" s="54">
        <v>34141</v>
      </c>
      <c r="F39" s="55" t="s">
        <v>48</v>
      </c>
      <c r="G39" s="56" t="s">
        <v>49</v>
      </c>
      <c r="H39" s="57">
        <v>7.3</v>
      </c>
      <c r="I39" s="57" t="s">
        <v>45</v>
      </c>
      <c r="J39" s="57">
        <f>MAX(H39:I39)</f>
        <v>7.3</v>
      </c>
      <c r="K39" s="58">
        <v>7.5</v>
      </c>
      <c r="L39" s="59" t="s">
        <v>45</v>
      </c>
      <c r="M39" s="60">
        <f t="shared" si="1"/>
        <v>7.5</v>
      </c>
      <c r="N39" s="57">
        <v>6.6</v>
      </c>
      <c r="O39" s="57" t="s">
        <v>45</v>
      </c>
      <c r="P39" s="60">
        <f t="shared" si="2"/>
        <v>6.6</v>
      </c>
      <c r="Q39" s="60">
        <v>0</v>
      </c>
      <c r="R39" s="60"/>
      <c r="S39" s="57">
        <v>7.5</v>
      </c>
      <c r="T39" s="59"/>
      <c r="U39" s="60">
        <f t="shared" si="3"/>
        <v>7.5</v>
      </c>
      <c r="V39" s="62">
        <v>6.9</v>
      </c>
      <c r="W39" s="59"/>
      <c r="X39" s="60">
        <f t="shared" si="4"/>
        <v>6.9</v>
      </c>
      <c r="Y39" s="58">
        <v>6</v>
      </c>
      <c r="Z39" s="59"/>
      <c r="AA39" s="60">
        <f t="shared" si="5"/>
        <v>6</v>
      </c>
      <c r="AB39" s="63">
        <f t="shared" si="34"/>
        <v>6.9</v>
      </c>
      <c r="AC39" s="64" t="str">
        <f t="shared" si="22"/>
        <v>TB khá</v>
      </c>
      <c r="AD39" s="58">
        <v>6.7</v>
      </c>
      <c r="AE39" s="59"/>
      <c r="AF39" s="60">
        <f t="shared" si="6"/>
        <v>6.7</v>
      </c>
      <c r="AG39" s="58">
        <v>6</v>
      </c>
      <c r="AH39" s="58"/>
      <c r="AI39" s="60">
        <f t="shared" si="7"/>
        <v>6</v>
      </c>
      <c r="AJ39" s="58">
        <v>6.7</v>
      </c>
      <c r="AK39" s="59"/>
      <c r="AL39" s="60">
        <f t="shared" si="8"/>
        <v>6.7</v>
      </c>
      <c r="AM39" s="63">
        <f t="shared" si="23"/>
        <v>6.4</v>
      </c>
      <c r="AN39" s="64" t="str">
        <f t="shared" si="9"/>
        <v>TB khá</v>
      </c>
      <c r="AO39" s="58">
        <v>7.8</v>
      </c>
      <c r="AP39" s="52" t="s">
        <v>45</v>
      </c>
      <c r="AQ39" s="58">
        <f t="shared" si="10"/>
        <v>7.8</v>
      </c>
      <c r="AR39" s="58">
        <v>0</v>
      </c>
      <c r="AS39" s="58"/>
      <c r="AT39" s="58">
        <v>6.2</v>
      </c>
      <c r="AU39" s="52" t="s">
        <v>45</v>
      </c>
      <c r="AV39" s="58">
        <f t="shared" si="11"/>
        <v>6.2</v>
      </c>
      <c r="AW39" s="58">
        <v>0</v>
      </c>
      <c r="AX39" s="58"/>
      <c r="AY39" s="58">
        <v>6.3</v>
      </c>
      <c r="AZ39" s="52"/>
      <c r="BA39" s="57">
        <f t="shared" si="12"/>
        <v>6.3</v>
      </c>
      <c r="BB39" s="57">
        <v>6.9</v>
      </c>
      <c r="BC39" s="52"/>
      <c r="BD39" s="57">
        <f t="shared" si="24"/>
        <v>6.9</v>
      </c>
      <c r="BE39" s="65">
        <f t="shared" si="25"/>
        <v>6.6</v>
      </c>
      <c r="BF39" s="64" t="str">
        <f t="shared" si="26"/>
        <v>TB khá</v>
      </c>
      <c r="BG39" s="58">
        <v>5.4</v>
      </c>
      <c r="BH39" s="61"/>
      <c r="BI39" s="60">
        <f t="shared" si="13"/>
        <v>5.4</v>
      </c>
      <c r="BJ39" s="58">
        <v>8.3000000000000007</v>
      </c>
      <c r="BK39" s="61"/>
      <c r="BL39" s="60">
        <f t="shared" si="14"/>
        <v>8.3000000000000007</v>
      </c>
      <c r="BM39" s="58">
        <v>6.8</v>
      </c>
      <c r="BN39" s="61"/>
      <c r="BO39" s="60">
        <f t="shared" si="15"/>
        <v>6.8</v>
      </c>
      <c r="BP39" s="57">
        <v>5.7</v>
      </c>
      <c r="BQ39" s="59"/>
      <c r="BR39" s="57">
        <f t="shared" si="16"/>
        <v>5.7</v>
      </c>
      <c r="BS39" s="65">
        <f t="shared" si="27"/>
        <v>6.6</v>
      </c>
      <c r="BT39" s="64" t="str">
        <f t="shared" si="17"/>
        <v>TB khá</v>
      </c>
      <c r="BU39" s="58">
        <v>6.4</v>
      </c>
      <c r="BV39" s="59"/>
      <c r="BW39" s="57">
        <f t="shared" si="28"/>
        <v>6.4</v>
      </c>
      <c r="BX39" s="58">
        <v>8.5</v>
      </c>
      <c r="BY39" s="59"/>
      <c r="BZ39" s="57">
        <f t="shared" si="29"/>
        <v>8.5</v>
      </c>
      <c r="CA39" s="58">
        <v>7.4</v>
      </c>
      <c r="CB39" s="59"/>
      <c r="CC39" s="57">
        <f t="shared" si="30"/>
        <v>7.4</v>
      </c>
      <c r="CD39" s="58">
        <v>7.5</v>
      </c>
      <c r="CE39" s="59"/>
      <c r="CF39" s="58">
        <f t="shared" si="31"/>
        <v>7.5</v>
      </c>
      <c r="CG39" s="65">
        <f t="shared" si="32"/>
        <v>7.5</v>
      </c>
      <c r="CH39" s="64" t="str">
        <f t="shared" si="18"/>
        <v>Khá</v>
      </c>
      <c r="CI39" s="58">
        <v>8.6</v>
      </c>
      <c r="CJ39" s="59"/>
      <c r="CK39" s="58">
        <f t="shared" si="33"/>
        <v>8.6</v>
      </c>
      <c r="CL39" s="65">
        <f t="shared" si="19"/>
        <v>8.6</v>
      </c>
      <c r="CM39" s="64" t="str">
        <f t="shared" si="20"/>
        <v>Giỏi</v>
      </c>
      <c r="CN39" s="66">
        <f t="shared" si="21"/>
        <v>7</v>
      </c>
      <c r="CO39" s="67"/>
      <c r="CP39" s="69" t="s">
        <v>52</v>
      </c>
      <c r="CQ39" s="69">
        <v>7.5</v>
      </c>
      <c r="CR39" s="69">
        <v>8.5</v>
      </c>
      <c r="CS39" s="68">
        <f>ROUND((CQ39+CR39)/2,1)</f>
        <v>8</v>
      </c>
      <c r="CT39" s="2">
        <f t="shared" si="35"/>
        <v>7.5</v>
      </c>
    </row>
    <row r="40" spans="1:98" ht="15.75" x14ac:dyDescent="0.25">
      <c r="A40" s="52">
        <v>35</v>
      </c>
      <c r="B40" s="106" t="s">
        <v>108</v>
      </c>
      <c r="C40" s="107" t="s">
        <v>109</v>
      </c>
      <c r="D40" s="53"/>
      <c r="E40" s="54">
        <v>35426</v>
      </c>
      <c r="F40" s="55" t="s">
        <v>48</v>
      </c>
      <c r="G40" s="56" t="s">
        <v>49</v>
      </c>
      <c r="H40" s="57">
        <v>5.2</v>
      </c>
      <c r="I40" s="57"/>
      <c r="J40" s="57">
        <f t="shared" si="0"/>
        <v>5.2</v>
      </c>
      <c r="K40" s="58">
        <v>7.6</v>
      </c>
      <c r="L40" s="59"/>
      <c r="M40" s="60">
        <f t="shared" si="1"/>
        <v>7.6</v>
      </c>
      <c r="N40" s="57">
        <v>5.9</v>
      </c>
      <c r="O40" s="63"/>
      <c r="P40" s="60">
        <f t="shared" si="2"/>
        <v>5.9</v>
      </c>
      <c r="Q40" s="60">
        <v>4</v>
      </c>
      <c r="R40" s="60"/>
      <c r="S40" s="57">
        <v>6.9</v>
      </c>
      <c r="T40" s="59"/>
      <c r="U40" s="60">
        <f t="shared" si="3"/>
        <v>6.9</v>
      </c>
      <c r="V40" s="62">
        <v>6.4</v>
      </c>
      <c r="W40" s="59"/>
      <c r="X40" s="60">
        <f t="shared" si="4"/>
        <v>6.4</v>
      </c>
      <c r="Y40" s="58">
        <v>5.9</v>
      </c>
      <c r="Z40" s="59"/>
      <c r="AA40" s="60">
        <f t="shared" si="5"/>
        <v>5.9</v>
      </c>
      <c r="AB40" s="63">
        <f t="shared" si="34"/>
        <v>6.3</v>
      </c>
      <c r="AC40" s="64" t="str">
        <f t="shared" si="22"/>
        <v>TB khá</v>
      </c>
      <c r="AD40" s="58">
        <v>5.9</v>
      </c>
      <c r="AE40" s="59"/>
      <c r="AF40" s="60">
        <f t="shared" si="6"/>
        <v>5.9</v>
      </c>
      <c r="AG40" s="58">
        <v>6.3</v>
      </c>
      <c r="AH40" s="58"/>
      <c r="AI40" s="60">
        <f t="shared" si="7"/>
        <v>6.3</v>
      </c>
      <c r="AJ40" s="58">
        <v>6.5</v>
      </c>
      <c r="AK40" s="59"/>
      <c r="AL40" s="60">
        <f t="shared" si="8"/>
        <v>6.5</v>
      </c>
      <c r="AM40" s="63">
        <f t="shared" si="23"/>
        <v>6.3</v>
      </c>
      <c r="AN40" s="64" t="str">
        <f t="shared" si="9"/>
        <v>TB khá</v>
      </c>
      <c r="AO40" s="58">
        <v>5.3</v>
      </c>
      <c r="AP40" s="52"/>
      <c r="AQ40" s="58">
        <f t="shared" si="10"/>
        <v>5.3</v>
      </c>
      <c r="AR40" s="58">
        <v>3</v>
      </c>
      <c r="AS40" s="58"/>
      <c r="AT40" s="58">
        <v>4.7</v>
      </c>
      <c r="AU40" s="52">
        <v>5.9</v>
      </c>
      <c r="AV40" s="58">
        <f t="shared" si="11"/>
        <v>5.9</v>
      </c>
      <c r="AW40" s="58">
        <v>3</v>
      </c>
      <c r="AX40" s="58"/>
      <c r="AY40" s="58">
        <v>6.8</v>
      </c>
      <c r="AZ40" s="52"/>
      <c r="BA40" s="57">
        <f t="shared" si="12"/>
        <v>6.8</v>
      </c>
      <c r="BB40" s="57">
        <v>6</v>
      </c>
      <c r="BC40" s="52"/>
      <c r="BD40" s="57">
        <f t="shared" si="24"/>
        <v>6</v>
      </c>
      <c r="BE40" s="65">
        <f t="shared" si="25"/>
        <v>6.1</v>
      </c>
      <c r="BF40" s="64" t="str">
        <f t="shared" si="26"/>
        <v>TB khá</v>
      </c>
      <c r="BG40" s="58">
        <v>6.4</v>
      </c>
      <c r="BH40" s="61"/>
      <c r="BI40" s="60">
        <f t="shared" si="13"/>
        <v>6.4</v>
      </c>
      <c r="BJ40" s="58">
        <v>8.3000000000000007</v>
      </c>
      <c r="BK40" s="61"/>
      <c r="BL40" s="60">
        <f t="shared" si="14"/>
        <v>8.3000000000000007</v>
      </c>
      <c r="BM40" s="58">
        <v>6.7</v>
      </c>
      <c r="BN40" s="61"/>
      <c r="BO40" s="60">
        <f t="shared" si="15"/>
        <v>6.7</v>
      </c>
      <c r="BP40" s="57">
        <v>6.6</v>
      </c>
      <c r="BQ40" s="59"/>
      <c r="BR40" s="57">
        <f t="shared" si="16"/>
        <v>6.6</v>
      </c>
      <c r="BS40" s="65">
        <f t="shared" si="27"/>
        <v>7</v>
      </c>
      <c r="BT40" s="64" t="str">
        <f t="shared" si="17"/>
        <v>Khá</v>
      </c>
      <c r="BU40" s="58">
        <v>5.9</v>
      </c>
      <c r="BV40" s="59"/>
      <c r="BW40" s="57">
        <f t="shared" si="28"/>
        <v>5.9</v>
      </c>
      <c r="BX40" s="58">
        <v>8.8000000000000007</v>
      </c>
      <c r="BY40" s="59"/>
      <c r="BZ40" s="57">
        <f t="shared" si="29"/>
        <v>8.8000000000000007</v>
      </c>
      <c r="CA40" s="58">
        <v>8.1</v>
      </c>
      <c r="CB40" s="59"/>
      <c r="CC40" s="57">
        <f t="shared" si="30"/>
        <v>8.1</v>
      </c>
      <c r="CD40" s="58">
        <v>8</v>
      </c>
      <c r="CE40" s="59"/>
      <c r="CF40" s="58">
        <f t="shared" si="31"/>
        <v>8</v>
      </c>
      <c r="CG40" s="65">
        <f t="shared" si="32"/>
        <v>7.8</v>
      </c>
      <c r="CH40" s="64" t="str">
        <f t="shared" si="18"/>
        <v>Khá</v>
      </c>
      <c r="CI40" s="58">
        <v>8.9</v>
      </c>
      <c r="CJ40" s="59"/>
      <c r="CK40" s="58">
        <f t="shared" si="33"/>
        <v>8.9</v>
      </c>
      <c r="CL40" s="65">
        <f t="shared" si="19"/>
        <v>8.9</v>
      </c>
      <c r="CM40" s="64" t="str">
        <f t="shared" si="20"/>
        <v>Giỏi</v>
      </c>
      <c r="CN40" s="66">
        <f t="shared" si="21"/>
        <v>6.9</v>
      </c>
      <c r="CO40" s="67"/>
      <c r="CP40" s="69">
        <v>8</v>
      </c>
      <c r="CQ40" s="69">
        <v>8</v>
      </c>
      <c r="CR40" s="69">
        <v>8.5</v>
      </c>
      <c r="CS40" s="68">
        <f>ROUND((CP40+CQ40+CR40)/3,1)</f>
        <v>8.1999999999999993</v>
      </c>
      <c r="CT40" s="2">
        <f t="shared" si="35"/>
        <v>7.6</v>
      </c>
    </row>
    <row r="41" spans="1:98" ht="15.75" x14ac:dyDescent="0.25">
      <c r="A41" s="52">
        <v>36</v>
      </c>
      <c r="B41" s="106" t="s">
        <v>110</v>
      </c>
      <c r="C41" s="107" t="s">
        <v>111</v>
      </c>
      <c r="D41" s="53"/>
      <c r="E41" s="54">
        <v>30923</v>
      </c>
      <c r="F41" s="55" t="s">
        <v>48</v>
      </c>
      <c r="G41" s="56" t="s">
        <v>49</v>
      </c>
      <c r="H41" s="57">
        <v>7.2</v>
      </c>
      <c r="I41" s="57" t="s">
        <v>45</v>
      </c>
      <c r="J41" s="57">
        <f>MAX(H41:I41)</f>
        <v>7.2</v>
      </c>
      <c r="K41" s="58">
        <v>5</v>
      </c>
      <c r="L41" s="59" t="s">
        <v>45</v>
      </c>
      <c r="M41" s="60">
        <f t="shared" si="1"/>
        <v>5</v>
      </c>
      <c r="N41" s="57">
        <v>6.8</v>
      </c>
      <c r="O41" s="57" t="s">
        <v>45</v>
      </c>
      <c r="P41" s="60">
        <f t="shared" si="2"/>
        <v>6.8</v>
      </c>
      <c r="Q41" s="60">
        <v>0</v>
      </c>
      <c r="R41" s="60"/>
      <c r="S41" s="57">
        <v>6.2</v>
      </c>
      <c r="T41" s="59"/>
      <c r="U41" s="60">
        <f t="shared" si="3"/>
        <v>6.2</v>
      </c>
      <c r="V41" s="62">
        <v>5.2</v>
      </c>
      <c r="W41" s="59"/>
      <c r="X41" s="60">
        <f t="shared" si="4"/>
        <v>5.2</v>
      </c>
      <c r="Y41" s="58">
        <v>6.3</v>
      </c>
      <c r="Z41" s="59"/>
      <c r="AA41" s="60">
        <f t="shared" si="5"/>
        <v>6.3</v>
      </c>
      <c r="AB41" s="63">
        <f t="shared" si="34"/>
        <v>6</v>
      </c>
      <c r="AC41" s="64" t="str">
        <f t="shared" si="22"/>
        <v>TB khá</v>
      </c>
      <c r="AD41" s="58">
        <v>6.5</v>
      </c>
      <c r="AE41" s="59"/>
      <c r="AF41" s="60">
        <f t="shared" si="6"/>
        <v>6.5</v>
      </c>
      <c r="AG41" s="58">
        <v>6.5</v>
      </c>
      <c r="AH41" s="58"/>
      <c r="AI41" s="60">
        <f t="shared" si="7"/>
        <v>6.5</v>
      </c>
      <c r="AJ41" s="58">
        <v>6.2</v>
      </c>
      <c r="AK41" s="59"/>
      <c r="AL41" s="60">
        <f t="shared" si="8"/>
        <v>6.2</v>
      </c>
      <c r="AM41" s="63">
        <f t="shared" si="23"/>
        <v>6.4</v>
      </c>
      <c r="AN41" s="64" t="str">
        <f t="shared" si="9"/>
        <v>TB khá</v>
      </c>
      <c r="AO41" s="58">
        <v>7</v>
      </c>
      <c r="AP41" s="52" t="s">
        <v>45</v>
      </c>
      <c r="AQ41" s="58">
        <f t="shared" si="10"/>
        <v>7</v>
      </c>
      <c r="AR41" s="58">
        <v>0</v>
      </c>
      <c r="AS41" s="58"/>
      <c r="AT41" s="58">
        <v>7</v>
      </c>
      <c r="AU41" s="52" t="s">
        <v>45</v>
      </c>
      <c r="AV41" s="58">
        <f t="shared" si="11"/>
        <v>7</v>
      </c>
      <c r="AW41" s="58">
        <v>0</v>
      </c>
      <c r="AX41" s="58"/>
      <c r="AY41" s="58">
        <v>6</v>
      </c>
      <c r="AZ41" s="52"/>
      <c r="BA41" s="57">
        <f t="shared" si="12"/>
        <v>6</v>
      </c>
      <c r="BB41" s="57">
        <v>5.2</v>
      </c>
      <c r="BC41" s="52"/>
      <c r="BD41" s="57">
        <f t="shared" si="24"/>
        <v>5.2</v>
      </c>
      <c r="BE41" s="65">
        <f t="shared" si="25"/>
        <v>5.7</v>
      </c>
      <c r="BF41" s="64" t="str">
        <f t="shared" si="26"/>
        <v>Trung bình</v>
      </c>
      <c r="BG41" s="58">
        <v>5.9</v>
      </c>
      <c r="BH41" s="61"/>
      <c r="BI41" s="60">
        <f t="shared" si="13"/>
        <v>5.9</v>
      </c>
      <c r="BJ41" s="58">
        <v>6.5</v>
      </c>
      <c r="BK41" s="61"/>
      <c r="BL41" s="60">
        <f t="shared" si="14"/>
        <v>6.5</v>
      </c>
      <c r="BM41" s="58">
        <v>6.8</v>
      </c>
      <c r="BN41" s="61"/>
      <c r="BO41" s="60">
        <f t="shared" si="15"/>
        <v>6.8</v>
      </c>
      <c r="BP41" s="57">
        <v>4.9000000000000004</v>
      </c>
      <c r="BQ41" s="58">
        <v>7.8</v>
      </c>
      <c r="BR41" s="57">
        <f t="shared" si="16"/>
        <v>7.8</v>
      </c>
      <c r="BS41" s="65">
        <f t="shared" si="27"/>
        <v>6.9</v>
      </c>
      <c r="BT41" s="64" t="str">
        <f t="shared" si="17"/>
        <v>TB khá</v>
      </c>
      <c r="BU41" s="58">
        <v>5.0999999999999996</v>
      </c>
      <c r="BV41" s="59"/>
      <c r="BW41" s="57">
        <f t="shared" si="28"/>
        <v>5.0999999999999996</v>
      </c>
      <c r="BX41" s="58">
        <v>8.1</v>
      </c>
      <c r="BY41" s="59"/>
      <c r="BZ41" s="57">
        <f t="shared" si="29"/>
        <v>8.1</v>
      </c>
      <c r="CA41" s="58">
        <v>7.7</v>
      </c>
      <c r="CB41" s="59"/>
      <c r="CC41" s="57">
        <f t="shared" si="30"/>
        <v>7.7</v>
      </c>
      <c r="CD41" s="58">
        <v>7.2</v>
      </c>
      <c r="CE41" s="59"/>
      <c r="CF41" s="58">
        <f t="shared" si="31"/>
        <v>7.2</v>
      </c>
      <c r="CG41" s="65">
        <f t="shared" si="32"/>
        <v>7.1</v>
      </c>
      <c r="CH41" s="64" t="str">
        <f t="shared" si="18"/>
        <v>Khá</v>
      </c>
      <c r="CI41" s="58">
        <v>7.7</v>
      </c>
      <c r="CJ41" s="59"/>
      <c r="CK41" s="58">
        <f t="shared" si="33"/>
        <v>7.7</v>
      </c>
      <c r="CL41" s="65">
        <f t="shared" si="19"/>
        <v>7.7</v>
      </c>
      <c r="CM41" s="64" t="str">
        <f t="shared" si="20"/>
        <v>Khá</v>
      </c>
      <c r="CN41" s="66">
        <f t="shared" si="21"/>
        <v>6.6</v>
      </c>
      <c r="CO41" s="67"/>
      <c r="CP41" s="69" t="s">
        <v>52</v>
      </c>
      <c r="CQ41" s="69">
        <v>7</v>
      </c>
      <c r="CR41" s="69">
        <v>8</v>
      </c>
      <c r="CS41" s="68">
        <f>ROUND((CQ41+CR41)/2,1)</f>
        <v>7.5</v>
      </c>
      <c r="CT41" s="2">
        <f t="shared" si="35"/>
        <v>7.1</v>
      </c>
    </row>
    <row r="42" spans="1:98" ht="15.75" x14ac:dyDescent="0.25">
      <c r="A42" s="52">
        <v>37</v>
      </c>
      <c r="B42" s="106" t="s">
        <v>57</v>
      </c>
      <c r="C42" s="107" t="s">
        <v>112</v>
      </c>
      <c r="D42" s="53"/>
      <c r="E42" s="54">
        <v>33897</v>
      </c>
      <c r="F42" s="55" t="s">
        <v>68</v>
      </c>
      <c r="G42" s="56" t="s">
        <v>49</v>
      </c>
      <c r="H42" s="57">
        <v>5</v>
      </c>
      <c r="I42" s="57" t="s">
        <v>45</v>
      </c>
      <c r="J42" s="57">
        <f>MAX(H42:I42)</f>
        <v>5</v>
      </c>
      <c r="K42" s="58">
        <v>6</v>
      </c>
      <c r="L42" s="59" t="s">
        <v>45</v>
      </c>
      <c r="M42" s="60">
        <f t="shared" si="1"/>
        <v>6</v>
      </c>
      <c r="N42" s="57">
        <v>8</v>
      </c>
      <c r="O42" s="57" t="s">
        <v>45</v>
      </c>
      <c r="P42" s="60">
        <f t="shared" si="2"/>
        <v>8</v>
      </c>
      <c r="Q42" s="60">
        <v>0</v>
      </c>
      <c r="R42" s="60"/>
      <c r="S42" s="57">
        <v>8.1999999999999993</v>
      </c>
      <c r="T42" s="59"/>
      <c r="U42" s="60">
        <f t="shared" si="3"/>
        <v>8.1999999999999993</v>
      </c>
      <c r="V42" s="62">
        <v>6.3</v>
      </c>
      <c r="W42" s="59"/>
      <c r="X42" s="60">
        <f t="shared" si="4"/>
        <v>6.3</v>
      </c>
      <c r="Y42" s="58">
        <v>6.5</v>
      </c>
      <c r="Z42" s="59"/>
      <c r="AA42" s="60">
        <f t="shared" si="5"/>
        <v>6.5</v>
      </c>
      <c r="AB42" s="63">
        <f t="shared" si="34"/>
        <v>7.2</v>
      </c>
      <c r="AC42" s="64" t="str">
        <f t="shared" si="22"/>
        <v>Khá</v>
      </c>
      <c r="AD42" s="58">
        <v>7.3</v>
      </c>
      <c r="AE42" s="59"/>
      <c r="AF42" s="60">
        <f t="shared" si="6"/>
        <v>7.3</v>
      </c>
      <c r="AG42" s="58">
        <v>6</v>
      </c>
      <c r="AH42" s="58"/>
      <c r="AI42" s="60">
        <f t="shared" si="7"/>
        <v>6</v>
      </c>
      <c r="AJ42" s="58">
        <v>7.2</v>
      </c>
      <c r="AK42" s="59"/>
      <c r="AL42" s="60">
        <f t="shared" si="8"/>
        <v>7.2</v>
      </c>
      <c r="AM42" s="63">
        <f t="shared" si="23"/>
        <v>6.7</v>
      </c>
      <c r="AN42" s="64" t="str">
        <f t="shared" si="9"/>
        <v>TB khá</v>
      </c>
      <c r="AO42" s="58">
        <v>6.9</v>
      </c>
      <c r="AP42" s="52" t="s">
        <v>45</v>
      </c>
      <c r="AQ42" s="58">
        <f t="shared" si="10"/>
        <v>6.9</v>
      </c>
      <c r="AR42" s="58">
        <v>0</v>
      </c>
      <c r="AS42" s="58"/>
      <c r="AT42" s="58">
        <v>6.4</v>
      </c>
      <c r="AU42" s="52" t="s">
        <v>45</v>
      </c>
      <c r="AV42" s="58">
        <f t="shared" si="11"/>
        <v>6.4</v>
      </c>
      <c r="AW42" s="58">
        <v>0</v>
      </c>
      <c r="AX42" s="58"/>
      <c r="AY42" s="58">
        <v>7.8</v>
      </c>
      <c r="AZ42" s="52"/>
      <c r="BA42" s="57">
        <f t="shared" si="12"/>
        <v>7.8</v>
      </c>
      <c r="BB42" s="57">
        <v>7</v>
      </c>
      <c r="BC42" s="52"/>
      <c r="BD42" s="57">
        <f t="shared" si="24"/>
        <v>7</v>
      </c>
      <c r="BE42" s="65">
        <f t="shared" si="25"/>
        <v>7.5</v>
      </c>
      <c r="BF42" s="64" t="str">
        <f t="shared" si="26"/>
        <v>Khá</v>
      </c>
      <c r="BG42" s="58">
        <v>5.7</v>
      </c>
      <c r="BH42" s="61"/>
      <c r="BI42" s="60">
        <f t="shared" si="13"/>
        <v>5.7</v>
      </c>
      <c r="BJ42" s="58">
        <v>7.9</v>
      </c>
      <c r="BK42" s="61"/>
      <c r="BL42" s="60">
        <f t="shared" si="14"/>
        <v>7.9</v>
      </c>
      <c r="BM42" s="58">
        <v>8</v>
      </c>
      <c r="BN42" s="61"/>
      <c r="BO42" s="60">
        <f t="shared" si="15"/>
        <v>8</v>
      </c>
      <c r="BP42" s="57">
        <v>6.7</v>
      </c>
      <c r="BQ42" s="59"/>
      <c r="BR42" s="57">
        <f t="shared" si="16"/>
        <v>6.7</v>
      </c>
      <c r="BS42" s="65">
        <f t="shared" si="27"/>
        <v>7.2</v>
      </c>
      <c r="BT42" s="64" t="str">
        <f t="shared" si="17"/>
        <v>Khá</v>
      </c>
      <c r="BU42" s="58">
        <v>7.2</v>
      </c>
      <c r="BV42" s="59"/>
      <c r="BW42" s="57">
        <f t="shared" si="28"/>
        <v>7.2</v>
      </c>
      <c r="BX42" s="58">
        <v>8.6999999999999993</v>
      </c>
      <c r="BY42" s="67"/>
      <c r="BZ42" s="57">
        <f>MAX(BX42:BX42)</f>
        <v>8.6999999999999993</v>
      </c>
      <c r="CA42" s="58">
        <v>7.5</v>
      </c>
      <c r="CB42" s="59"/>
      <c r="CC42" s="57">
        <f t="shared" si="30"/>
        <v>7.5</v>
      </c>
      <c r="CD42" s="58">
        <v>7.4</v>
      </c>
      <c r="CE42" s="59"/>
      <c r="CF42" s="58">
        <f t="shared" si="31"/>
        <v>7.4</v>
      </c>
      <c r="CG42" s="65">
        <f t="shared" si="32"/>
        <v>7.6</v>
      </c>
      <c r="CH42" s="64" t="str">
        <f t="shared" si="18"/>
        <v>Khá</v>
      </c>
      <c r="CI42" s="58">
        <v>8.6</v>
      </c>
      <c r="CJ42" s="59"/>
      <c r="CK42" s="58">
        <f t="shared" si="33"/>
        <v>8.6</v>
      </c>
      <c r="CL42" s="65">
        <f t="shared" si="19"/>
        <v>8.6</v>
      </c>
      <c r="CM42" s="64" t="str">
        <f t="shared" si="20"/>
        <v>Giỏi</v>
      </c>
      <c r="CN42" s="66">
        <f t="shared" si="21"/>
        <v>7.4</v>
      </c>
      <c r="CO42" s="67"/>
      <c r="CP42" s="69" t="s">
        <v>52</v>
      </c>
      <c r="CQ42" s="69">
        <v>9.5</v>
      </c>
      <c r="CR42" s="69">
        <v>8.5</v>
      </c>
      <c r="CS42" s="68">
        <f>ROUND((CQ42+CR42)/2,1)</f>
        <v>9</v>
      </c>
      <c r="CT42" s="2">
        <f t="shared" si="35"/>
        <v>8.1999999999999993</v>
      </c>
    </row>
    <row r="43" spans="1:98" ht="15.75" x14ac:dyDescent="0.25">
      <c r="A43" s="52">
        <v>38</v>
      </c>
      <c r="B43" s="106" t="s">
        <v>57</v>
      </c>
      <c r="C43" s="107" t="s">
        <v>112</v>
      </c>
      <c r="D43" s="53"/>
      <c r="E43" s="54">
        <v>32492</v>
      </c>
      <c r="F43" s="55" t="s">
        <v>48</v>
      </c>
      <c r="G43" s="56" t="s">
        <v>49</v>
      </c>
      <c r="H43" s="57">
        <v>7.2</v>
      </c>
      <c r="I43" s="57"/>
      <c r="J43" s="57">
        <f t="shared" si="0"/>
        <v>7.2</v>
      </c>
      <c r="K43" s="58">
        <v>6.9</v>
      </c>
      <c r="L43" s="59"/>
      <c r="M43" s="60">
        <f t="shared" si="1"/>
        <v>6.9</v>
      </c>
      <c r="N43" s="57">
        <v>7.4</v>
      </c>
      <c r="O43" s="63"/>
      <c r="P43" s="60">
        <f t="shared" si="2"/>
        <v>7.4</v>
      </c>
      <c r="Q43" s="60">
        <v>4</v>
      </c>
      <c r="R43" s="60"/>
      <c r="S43" s="57">
        <v>6.6</v>
      </c>
      <c r="T43" s="59"/>
      <c r="U43" s="60">
        <f t="shared" si="3"/>
        <v>6.6</v>
      </c>
      <c r="V43" s="62">
        <v>5.2</v>
      </c>
      <c r="W43" s="59"/>
      <c r="X43" s="60">
        <f t="shared" si="4"/>
        <v>5.2</v>
      </c>
      <c r="Y43" s="58">
        <v>5.2</v>
      </c>
      <c r="Z43" s="59"/>
      <c r="AA43" s="60">
        <f t="shared" si="5"/>
        <v>5.2</v>
      </c>
      <c r="AB43" s="63">
        <f t="shared" si="34"/>
        <v>6.3</v>
      </c>
      <c r="AC43" s="64" t="str">
        <f t="shared" si="22"/>
        <v>TB khá</v>
      </c>
      <c r="AD43" s="58">
        <v>6.1</v>
      </c>
      <c r="AE43" s="59"/>
      <c r="AF43" s="60">
        <f t="shared" si="6"/>
        <v>6.1</v>
      </c>
      <c r="AG43" s="58">
        <v>5.4</v>
      </c>
      <c r="AH43" s="58"/>
      <c r="AI43" s="60">
        <f t="shared" si="7"/>
        <v>5.4</v>
      </c>
      <c r="AJ43" s="58">
        <v>6.4</v>
      </c>
      <c r="AK43" s="59"/>
      <c r="AL43" s="60">
        <f t="shared" si="8"/>
        <v>6.4</v>
      </c>
      <c r="AM43" s="63">
        <f t="shared" si="23"/>
        <v>5.9</v>
      </c>
      <c r="AN43" s="64" t="str">
        <f t="shared" si="9"/>
        <v>Trung bình</v>
      </c>
      <c r="AO43" s="58">
        <v>5</v>
      </c>
      <c r="AP43" s="52"/>
      <c r="AQ43" s="58">
        <f t="shared" si="10"/>
        <v>5</v>
      </c>
      <c r="AR43" s="58">
        <v>3</v>
      </c>
      <c r="AS43" s="58"/>
      <c r="AT43" s="58">
        <v>5.0999999999999996</v>
      </c>
      <c r="AU43" s="52"/>
      <c r="AV43" s="58">
        <f t="shared" si="11"/>
        <v>5.0999999999999996</v>
      </c>
      <c r="AW43" s="58">
        <v>3</v>
      </c>
      <c r="AX43" s="58"/>
      <c r="AY43" s="58">
        <v>6.3</v>
      </c>
      <c r="AZ43" s="52"/>
      <c r="BA43" s="57">
        <f t="shared" si="12"/>
        <v>6.3</v>
      </c>
      <c r="BB43" s="57">
        <v>5.0999999999999996</v>
      </c>
      <c r="BC43" s="52"/>
      <c r="BD43" s="57">
        <f t="shared" si="24"/>
        <v>5.0999999999999996</v>
      </c>
      <c r="BE43" s="65">
        <f t="shared" si="25"/>
        <v>5.4</v>
      </c>
      <c r="BF43" s="64" t="str">
        <f t="shared" si="26"/>
        <v>Trung bình</v>
      </c>
      <c r="BG43" s="58">
        <v>7.6</v>
      </c>
      <c r="BH43" s="61"/>
      <c r="BI43" s="60">
        <f t="shared" si="13"/>
        <v>7.6</v>
      </c>
      <c r="BJ43" s="58">
        <v>6.2</v>
      </c>
      <c r="BK43" s="61"/>
      <c r="BL43" s="60">
        <f t="shared" si="14"/>
        <v>6.2</v>
      </c>
      <c r="BM43" s="58">
        <v>5.7</v>
      </c>
      <c r="BN43" s="61"/>
      <c r="BO43" s="60">
        <f t="shared" si="15"/>
        <v>5.7</v>
      </c>
      <c r="BP43" s="57">
        <v>6.1</v>
      </c>
      <c r="BQ43" s="59"/>
      <c r="BR43" s="57">
        <f t="shared" si="16"/>
        <v>6.1</v>
      </c>
      <c r="BS43" s="65">
        <f t="shared" si="27"/>
        <v>6.3</v>
      </c>
      <c r="BT43" s="64" t="str">
        <f t="shared" si="17"/>
        <v>TB khá</v>
      </c>
      <c r="BU43" s="58">
        <v>5.4</v>
      </c>
      <c r="BV43" s="59"/>
      <c r="BW43" s="57">
        <f t="shared" si="28"/>
        <v>5.4</v>
      </c>
      <c r="BX43" s="58">
        <v>8.1</v>
      </c>
      <c r="BY43" s="59"/>
      <c r="BZ43" s="57">
        <f>MAX(BX43:BY43)</f>
        <v>8.1</v>
      </c>
      <c r="CA43" s="58">
        <v>7</v>
      </c>
      <c r="CB43" s="59"/>
      <c r="CC43" s="57">
        <f t="shared" si="30"/>
        <v>7</v>
      </c>
      <c r="CD43" s="58">
        <v>7.2</v>
      </c>
      <c r="CE43" s="59"/>
      <c r="CF43" s="58">
        <f t="shared" si="31"/>
        <v>7.2</v>
      </c>
      <c r="CG43" s="65">
        <f t="shared" si="32"/>
        <v>7</v>
      </c>
      <c r="CH43" s="64" t="str">
        <f t="shared" si="18"/>
        <v>Khá</v>
      </c>
      <c r="CI43" s="58">
        <v>8.3000000000000007</v>
      </c>
      <c r="CJ43" s="59"/>
      <c r="CK43" s="58">
        <f t="shared" si="33"/>
        <v>8.3000000000000007</v>
      </c>
      <c r="CL43" s="65">
        <f t="shared" si="19"/>
        <v>8.3000000000000007</v>
      </c>
      <c r="CM43" s="64" t="str">
        <f t="shared" si="20"/>
        <v>Giỏi</v>
      </c>
      <c r="CN43" s="66">
        <f t="shared" si="21"/>
        <v>6.4</v>
      </c>
      <c r="CO43" s="67"/>
      <c r="CP43" s="69">
        <v>9</v>
      </c>
      <c r="CQ43" s="69">
        <v>9</v>
      </c>
      <c r="CR43" s="69">
        <v>7.5</v>
      </c>
      <c r="CS43" s="68">
        <f>ROUND((CP43+CQ43+CR43)/3,1)</f>
        <v>8.5</v>
      </c>
      <c r="CT43" s="2">
        <f t="shared" si="35"/>
        <v>7.5</v>
      </c>
    </row>
    <row r="44" spans="1:98" ht="15.75" x14ac:dyDescent="0.25">
      <c r="A44" s="52">
        <v>39</v>
      </c>
      <c r="B44" s="106" t="s">
        <v>77</v>
      </c>
      <c r="C44" s="107" t="s">
        <v>111</v>
      </c>
      <c r="D44" s="53"/>
      <c r="E44" s="54">
        <v>33556</v>
      </c>
      <c r="F44" s="55" t="s">
        <v>73</v>
      </c>
      <c r="G44" s="56" t="s">
        <v>49</v>
      </c>
      <c r="H44" s="57">
        <v>5.7</v>
      </c>
      <c r="I44" s="57"/>
      <c r="J44" s="57">
        <f t="shared" si="0"/>
        <v>5.7</v>
      </c>
      <c r="K44" s="58">
        <v>7.9</v>
      </c>
      <c r="L44" s="59"/>
      <c r="M44" s="60">
        <f t="shared" si="1"/>
        <v>7.9</v>
      </c>
      <c r="N44" s="57">
        <v>6.8</v>
      </c>
      <c r="O44" s="63"/>
      <c r="P44" s="60">
        <f t="shared" si="2"/>
        <v>6.8</v>
      </c>
      <c r="Q44" s="60">
        <v>4</v>
      </c>
      <c r="R44" s="60"/>
      <c r="S44" s="57">
        <v>7</v>
      </c>
      <c r="T44" s="59"/>
      <c r="U44" s="60">
        <f t="shared" si="3"/>
        <v>7</v>
      </c>
      <c r="V44" s="62">
        <v>6.2</v>
      </c>
      <c r="W44" s="59"/>
      <c r="X44" s="60">
        <f t="shared" si="4"/>
        <v>6.2</v>
      </c>
      <c r="Y44" s="58">
        <v>5.6</v>
      </c>
      <c r="Z44" s="59"/>
      <c r="AA44" s="60">
        <f t="shared" si="5"/>
        <v>5.6</v>
      </c>
      <c r="AB44" s="63">
        <f t="shared" si="34"/>
        <v>6.5</v>
      </c>
      <c r="AC44" s="64" t="str">
        <f t="shared" si="22"/>
        <v>TB khá</v>
      </c>
      <c r="AD44" s="58">
        <v>6.6</v>
      </c>
      <c r="AE44" s="59"/>
      <c r="AF44" s="60">
        <f t="shared" si="6"/>
        <v>6.6</v>
      </c>
      <c r="AG44" s="58">
        <v>5</v>
      </c>
      <c r="AH44" s="58"/>
      <c r="AI44" s="60">
        <f t="shared" si="7"/>
        <v>5</v>
      </c>
      <c r="AJ44" s="58">
        <v>6.4</v>
      </c>
      <c r="AK44" s="59"/>
      <c r="AL44" s="60">
        <f t="shared" si="8"/>
        <v>6.4</v>
      </c>
      <c r="AM44" s="63">
        <f t="shared" si="23"/>
        <v>5.8</v>
      </c>
      <c r="AN44" s="64" t="str">
        <f t="shared" si="9"/>
        <v>Trung bình</v>
      </c>
      <c r="AO44" s="58">
        <v>4.5</v>
      </c>
      <c r="AP44" s="52">
        <v>7.5</v>
      </c>
      <c r="AQ44" s="58">
        <f t="shared" si="10"/>
        <v>7.5</v>
      </c>
      <c r="AR44" s="58">
        <v>3</v>
      </c>
      <c r="AS44" s="58"/>
      <c r="AT44" s="58">
        <v>5.0999999999999996</v>
      </c>
      <c r="AU44" s="52"/>
      <c r="AV44" s="58">
        <f t="shared" si="11"/>
        <v>5.0999999999999996</v>
      </c>
      <c r="AW44" s="58">
        <v>3</v>
      </c>
      <c r="AX44" s="58"/>
      <c r="AY44" s="58">
        <v>5.6</v>
      </c>
      <c r="AZ44" s="52"/>
      <c r="BA44" s="57">
        <f t="shared" si="12"/>
        <v>5.6</v>
      </c>
      <c r="BB44" s="57">
        <v>5.4</v>
      </c>
      <c r="BC44" s="52"/>
      <c r="BD44" s="57">
        <f t="shared" si="24"/>
        <v>5.4</v>
      </c>
      <c r="BE44" s="65">
        <f t="shared" si="25"/>
        <v>5.9</v>
      </c>
      <c r="BF44" s="64" t="str">
        <f t="shared" si="26"/>
        <v>Trung bình</v>
      </c>
      <c r="BG44" s="58">
        <v>5.7</v>
      </c>
      <c r="BH44" s="61"/>
      <c r="BI44" s="60">
        <f t="shared" si="13"/>
        <v>5.7</v>
      </c>
      <c r="BJ44" s="58">
        <v>7.2</v>
      </c>
      <c r="BK44" s="61"/>
      <c r="BL44" s="60">
        <f t="shared" si="14"/>
        <v>7.2</v>
      </c>
      <c r="BM44" s="58">
        <v>7</v>
      </c>
      <c r="BN44" s="61"/>
      <c r="BO44" s="60">
        <f t="shared" si="15"/>
        <v>7</v>
      </c>
      <c r="BP44" s="57">
        <v>5.3</v>
      </c>
      <c r="BQ44" s="59"/>
      <c r="BR44" s="57">
        <f t="shared" si="16"/>
        <v>5.3</v>
      </c>
      <c r="BS44" s="65">
        <f t="shared" si="27"/>
        <v>6.3</v>
      </c>
      <c r="BT44" s="64" t="str">
        <f t="shared" si="17"/>
        <v>TB khá</v>
      </c>
      <c r="BU44" s="58">
        <v>2.8</v>
      </c>
      <c r="BV44" s="58">
        <v>6.1</v>
      </c>
      <c r="BW44" s="57">
        <f t="shared" si="28"/>
        <v>6.1</v>
      </c>
      <c r="BX44" s="58">
        <v>8.5</v>
      </c>
      <c r="BY44" s="59"/>
      <c r="BZ44" s="57">
        <f t="shared" si="29"/>
        <v>8.5</v>
      </c>
      <c r="CA44" s="58">
        <v>6.8</v>
      </c>
      <c r="CB44" s="59"/>
      <c r="CC44" s="57">
        <f t="shared" si="30"/>
        <v>6.8</v>
      </c>
      <c r="CD44" s="58">
        <v>6.5</v>
      </c>
      <c r="CE44" s="59"/>
      <c r="CF44" s="58">
        <f t="shared" si="31"/>
        <v>6.5</v>
      </c>
      <c r="CG44" s="65">
        <f t="shared" si="32"/>
        <v>6.8</v>
      </c>
      <c r="CH44" s="64" t="str">
        <f t="shared" si="18"/>
        <v>TB khá</v>
      </c>
      <c r="CI44" s="58">
        <v>8.6</v>
      </c>
      <c r="CJ44" s="59"/>
      <c r="CK44" s="58">
        <f t="shared" si="33"/>
        <v>8.6</v>
      </c>
      <c r="CL44" s="65">
        <f t="shared" si="19"/>
        <v>8.6</v>
      </c>
      <c r="CM44" s="64" t="str">
        <f t="shared" si="20"/>
        <v>Giỏi</v>
      </c>
      <c r="CN44" s="66">
        <f t="shared" si="21"/>
        <v>6.5</v>
      </c>
      <c r="CO44" s="67"/>
      <c r="CP44" s="69">
        <v>8</v>
      </c>
      <c r="CQ44" s="69">
        <v>7.5</v>
      </c>
      <c r="CR44" s="69">
        <v>8</v>
      </c>
      <c r="CS44" s="68">
        <f>ROUND((CP44+CQ44+CR44)/3,1)</f>
        <v>7.8</v>
      </c>
      <c r="CT44" s="2">
        <f t="shared" si="35"/>
        <v>7.2</v>
      </c>
    </row>
    <row r="45" spans="1:98" ht="15.75" x14ac:dyDescent="0.25">
      <c r="A45" s="52">
        <v>40</v>
      </c>
      <c r="B45" s="106" t="s">
        <v>86</v>
      </c>
      <c r="C45" s="107" t="s">
        <v>113</v>
      </c>
      <c r="D45" s="53"/>
      <c r="E45" s="54">
        <v>34744</v>
      </c>
      <c r="F45" s="55" t="s">
        <v>48</v>
      </c>
      <c r="G45" s="56" t="s">
        <v>49</v>
      </c>
      <c r="H45" s="57">
        <v>5.0999999999999996</v>
      </c>
      <c r="I45" s="57"/>
      <c r="J45" s="57">
        <f t="shared" si="0"/>
        <v>5.0999999999999996</v>
      </c>
      <c r="K45" s="58">
        <v>6.1</v>
      </c>
      <c r="L45" s="59"/>
      <c r="M45" s="60">
        <f t="shared" si="1"/>
        <v>6.1</v>
      </c>
      <c r="N45" s="57">
        <v>8</v>
      </c>
      <c r="O45" s="63"/>
      <c r="P45" s="60">
        <f t="shared" si="2"/>
        <v>8</v>
      </c>
      <c r="Q45" s="60">
        <v>4</v>
      </c>
      <c r="R45" s="60"/>
      <c r="S45" s="57">
        <v>6.8</v>
      </c>
      <c r="T45" s="59"/>
      <c r="U45" s="60">
        <f t="shared" si="3"/>
        <v>6.8</v>
      </c>
      <c r="V45" s="62">
        <v>6.5</v>
      </c>
      <c r="W45" s="59"/>
      <c r="X45" s="60">
        <f t="shared" si="4"/>
        <v>6.5</v>
      </c>
      <c r="Y45" s="58">
        <v>6.1</v>
      </c>
      <c r="Z45" s="59"/>
      <c r="AA45" s="60">
        <f t="shared" si="5"/>
        <v>6.1</v>
      </c>
      <c r="AB45" s="63">
        <f t="shared" si="34"/>
        <v>6.9</v>
      </c>
      <c r="AC45" s="64" t="str">
        <f t="shared" si="22"/>
        <v>TB khá</v>
      </c>
      <c r="AD45" s="58">
        <v>5.9</v>
      </c>
      <c r="AE45" s="59"/>
      <c r="AF45" s="60">
        <f t="shared" si="6"/>
        <v>5.9</v>
      </c>
      <c r="AG45" s="58">
        <v>5.8</v>
      </c>
      <c r="AH45" s="58"/>
      <c r="AI45" s="60">
        <f t="shared" si="7"/>
        <v>5.8</v>
      </c>
      <c r="AJ45" s="58">
        <v>6.7</v>
      </c>
      <c r="AK45" s="59"/>
      <c r="AL45" s="60">
        <f t="shared" si="8"/>
        <v>6.7</v>
      </c>
      <c r="AM45" s="63">
        <f t="shared" si="23"/>
        <v>6.1</v>
      </c>
      <c r="AN45" s="64" t="str">
        <f t="shared" si="9"/>
        <v>TB khá</v>
      </c>
      <c r="AO45" s="58">
        <v>5</v>
      </c>
      <c r="AP45" s="52"/>
      <c r="AQ45" s="58">
        <f t="shared" si="10"/>
        <v>5</v>
      </c>
      <c r="AR45" s="58">
        <v>3</v>
      </c>
      <c r="AS45" s="58"/>
      <c r="AT45" s="58">
        <v>5.0999999999999996</v>
      </c>
      <c r="AU45" s="52"/>
      <c r="AV45" s="58">
        <f t="shared" si="11"/>
        <v>5.0999999999999996</v>
      </c>
      <c r="AW45" s="58">
        <v>3</v>
      </c>
      <c r="AX45" s="58"/>
      <c r="AY45" s="58">
        <v>6.5</v>
      </c>
      <c r="AZ45" s="52"/>
      <c r="BA45" s="57">
        <f t="shared" si="12"/>
        <v>6.5</v>
      </c>
      <c r="BB45" s="57">
        <v>6</v>
      </c>
      <c r="BC45" s="52"/>
      <c r="BD45" s="57">
        <f t="shared" si="24"/>
        <v>6</v>
      </c>
      <c r="BE45" s="65">
        <f t="shared" si="25"/>
        <v>5.7</v>
      </c>
      <c r="BF45" s="64" t="str">
        <f t="shared" si="26"/>
        <v>Trung bình</v>
      </c>
      <c r="BG45" s="58">
        <v>6.4</v>
      </c>
      <c r="BH45" s="61"/>
      <c r="BI45" s="60">
        <f t="shared" si="13"/>
        <v>6.4</v>
      </c>
      <c r="BJ45" s="58">
        <v>7.7</v>
      </c>
      <c r="BK45" s="61"/>
      <c r="BL45" s="60">
        <f t="shared" si="14"/>
        <v>7.7</v>
      </c>
      <c r="BM45" s="58">
        <v>6.7</v>
      </c>
      <c r="BN45" s="61"/>
      <c r="BO45" s="60">
        <f t="shared" si="15"/>
        <v>6.7</v>
      </c>
      <c r="BP45" s="57">
        <v>5.4</v>
      </c>
      <c r="BQ45" s="59"/>
      <c r="BR45" s="57">
        <f t="shared" si="16"/>
        <v>5.4</v>
      </c>
      <c r="BS45" s="65">
        <f t="shared" si="27"/>
        <v>6.5</v>
      </c>
      <c r="BT45" s="64" t="str">
        <f t="shared" si="17"/>
        <v>TB khá</v>
      </c>
      <c r="BU45" s="58">
        <v>4.8</v>
      </c>
      <c r="BV45" s="58">
        <v>6.9</v>
      </c>
      <c r="BW45" s="57">
        <f t="shared" si="28"/>
        <v>6.9</v>
      </c>
      <c r="BX45" s="58">
        <v>7.9</v>
      </c>
      <c r="BY45" s="59"/>
      <c r="BZ45" s="57">
        <f t="shared" si="29"/>
        <v>7.9</v>
      </c>
      <c r="CA45" s="58">
        <v>7.4</v>
      </c>
      <c r="CB45" s="59"/>
      <c r="CC45" s="57">
        <f t="shared" si="30"/>
        <v>7.4</v>
      </c>
      <c r="CD45" s="58">
        <v>6.2</v>
      </c>
      <c r="CE45" s="59"/>
      <c r="CF45" s="58">
        <f t="shared" si="31"/>
        <v>6.2</v>
      </c>
      <c r="CG45" s="65">
        <f t="shared" si="32"/>
        <v>6.9</v>
      </c>
      <c r="CH45" s="64" t="str">
        <f t="shared" si="18"/>
        <v>TB khá</v>
      </c>
      <c r="CI45" s="58">
        <v>8.6999999999999993</v>
      </c>
      <c r="CJ45" s="59"/>
      <c r="CK45" s="58">
        <f t="shared" si="33"/>
        <v>8.6999999999999993</v>
      </c>
      <c r="CL45" s="65">
        <f t="shared" si="19"/>
        <v>8.6999999999999993</v>
      </c>
      <c r="CM45" s="64" t="str">
        <f t="shared" si="20"/>
        <v>Giỏi</v>
      </c>
      <c r="CN45" s="66">
        <f t="shared" si="21"/>
        <v>6.6</v>
      </c>
      <c r="CO45" s="67"/>
      <c r="CP45" s="69">
        <v>8.5</v>
      </c>
      <c r="CQ45" s="69">
        <v>7</v>
      </c>
      <c r="CR45" s="69">
        <v>7.5</v>
      </c>
      <c r="CS45" s="68">
        <f>ROUND((CP45+CQ45+CR45)/3,1)</f>
        <v>7.7</v>
      </c>
      <c r="CT45" s="2">
        <f t="shared" si="35"/>
        <v>7.2</v>
      </c>
    </row>
    <row r="46" spans="1:98" ht="15.75" x14ac:dyDescent="0.25">
      <c r="A46" s="52">
        <v>41</v>
      </c>
      <c r="B46" s="106" t="s">
        <v>114</v>
      </c>
      <c r="C46" s="107" t="s">
        <v>115</v>
      </c>
      <c r="D46" s="54">
        <v>32064</v>
      </c>
      <c r="E46" s="67"/>
      <c r="F46" s="55" t="s">
        <v>48</v>
      </c>
      <c r="G46" s="56" t="s">
        <v>49</v>
      </c>
      <c r="H46" s="57">
        <v>8.5</v>
      </c>
      <c r="I46" s="57"/>
      <c r="J46" s="57">
        <f t="shared" si="0"/>
        <v>8.5</v>
      </c>
      <c r="K46" s="58">
        <v>6.9</v>
      </c>
      <c r="L46" s="59"/>
      <c r="M46" s="60">
        <f t="shared" si="1"/>
        <v>6.9</v>
      </c>
      <c r="N46" s="57">
        <v>4.9000000000000004</v>
      </c>
      <c r="O46" s="57">
        <v>5.5</v>
      </c>
      <c r="P46" s="60">
        <f t="shared" si="2"/>
        <v>5.5</v>
      </c>
      <c r="Q46" s="60">
        <v>4</v>
      </c>
      <c r="R46" s="60"/>
      <c r="S46" s="57">
        <v>6.8</v>
      </c>
      <c r="T46" s="59"/>
      <c r="U46" s="60">
        <f t="shared" si="3"/>
        <v>6.8</v>
      </c>
      <c r="V46" s="62">
        <v>6.4</v>
      </c>
      <c r="W46" s="59"/>
      <c r="X46" s="60">
        <f t="shared" si="4"/>
        <v>6.4</v>
      </c>
      <c r="Y46" s="58">
        <v>6</v>
      </c>
      <c r="Z46" s="59"/>
      <c r="AA46" s="60">
        <f t="shared" si="5"/>
        <v>6</v>
      </c>
      <c r="AB46" s="63">
        <f t="shared" si="34"/>
        <v>6.2</v>
      </c>
      <c r="AC46" s="64" t="str">
        <f t="shared" si="22"/>
        <v>TB khá</v>
      </c>
      <c r="AD46" s="58">
        <v>5</v>
      </c>
      <c r="AE46" s="59"/>
      <c r="AF46" s="60">
        <f t="shared" si="6"/>
        <v>5</v>
      </c>
      <c r="AG46" s="58">
        <v>4.8</v>
      </c>
      <c r="AH46" s="58">
        <v>6.4</v>
      </c>
      <c r="AI46" s="60">
        <f t="shared" si="7"/>
        <v>6.4</v>
      </c>
      <c r="AJ46" s="58">
        <v>6.4</v>
      </c>
      <c r="AK46" s="59"/>
      <c r="AL46" s="60">
        <f t="shared" si="8"/>
        <v>6.4</v>
      </c>
      <c r="AM46" s="63">
        <f t="shared" si="23"/>
        <v>6.1</v>
      </c>
      <c r="AN46" s="64" t="str">
        <f t="shared" si="9"/>
        <v>TB khá</v>
      </c>
      <c r="AO46" s="72">
        <v>0</v>
      </c>
      <c r="AP46" s="52">
        <v>6.1</v>
      </c>
      <c r="AQ46" s="58">
        <f t="shared" si="10"/>
        <v>6.1</v>
      </c>
      <c r="AR46" s="58">
        <v>3</v>
      </c>
      <c r="AS46" s="58"/>
      <c r="AT46" s="58">
        <v>3.9</v>
      </c>
      <c r="AU46" s="52">
        <v>5.0999999999999996</v>
      </c>
      <c r="AV46" s="58">
        <f t="shared" si="11"/>
        <v>5.0999999999999996</v>
      </c>
      <c r="AW46" s="58">
        <v>3</v>
      </c>
      <c r="AX46" s="58"/>
      <c r="AY46" s="58">
        <v>5.0999999999999996</v>
      </c>
      <c r="AZ46" s="52"/>
      <c r="BA46" s="57">
        <f t="shared" si="12"/>
        <v>5.0999999999999996</v>
      </c>
      <c r="BB46" s="57">
        <v>5</v>
      </c>
      <c r="BC46" s="52"/>
      <c r="BD46" s="57">
        <f t="shared" si="24"/>
        <v>5</v>
      </c>
      <c r="BE46" s="65">
        <f t="shared" si="25"/>
        <v>5.3</v>
      </c>
      <c r="BF46" s="64" t="str">
        <f t="shared" si="26"/>
        <v>Trung bình</v>
      </c>
      <c r="BG46" s="58">
        <v>5.4</v>
      </c>
      <c r="BH46" s="61"/>
      <c r="BI46" s="60">
        <f t="shared" si="13"/>
        <v>5.4</v>
      </c>
      <c r="BJ46" s="58">
        <v>5.9</v>
      </c>
      <c r="BK46" s="61"/>
      <c r="BL46" s="60">
        <f t="shared" si="14"/>
        <v>5.9</v>
      </c>
      <c r="BM46" s="58">
        <v>6.6</v>
      </c>
      <c r="BN46" s="61"/>
      <c r="BO46" s="60">
        <f t="shared" si="15"/>
        <v>6.6</v>
      </c>
      <c r="BP46" s="57">
        <v>5.0999999999999996</v>
      </c>
      <c r="BQ46" s="59"/>
      <c r="BR46" s="57">
        <f t="shared" si="16"/>
        <v>5.0999999999999996</v>
      </c>
      <c r="BS46" s="65">
        <f t="shared" si="27"/>
        <v>5.7</v>
      </c>
      <c r="BT46" s="64" t="str">
        <f t="shared" si="17"/>
        <v>Trung bình</v>
      </c>
      <c r="BU46" s="58">
        <v>5.2</v>
      </c>
      <c r="BV46" s="59"/>
      <c r="BW46" s="57">
        <f t="shared" si="28"/>
        <v>5.2</v>
      </c>
      <c r="BX46" s="58">
        <v>7.8</v>
      </c>
      <c r="BY46" s="59"/>
      <c r="BZ46" s="57">
        <f t="shared" si="29"/>
        <v>7.8</v>
      </c>
      <c r="CA46" s="58">
        <v>7.5</v>
      </c>
      <c r="CB46" s="59"/>
      <c r="CC46" s="57">
        <f t="shared" si="30"/>
        <v>7.5</v>
      </c>
      <c r="CD46" s="58">
        <v>7</v>
      </c>
      <c r="CE46" s="59"/>
      <c r="CF46" s="58">
        <f t="shared" si="31"/>
        <v>7</v>
      </c>
      <c r="CG46" s="65">
        <f t="shared" si="32"/>
        <v>6.9</v>
      </c>
      <c r="CH46" s="64" t="str">
        <f t="shared" si="18"/>
        <v>TB khá</v>
      </c>
      <c r="CI46" s="58">
        <v>8.9</v>
      </c>
      <c r="CJ46" s="59"/>
      <c r="CK46" s="58">
        <f t="shared" si="33"/>
        <v>8.9</v>
      </c>
      <c r="CL46" s="65">
        <f t="shared" si="19"/>
        <v>8.9</v>
      </c>
      <c r="CM46" s="64" t="str">
        <f t="shared" si="20"/>
        <v>Giỏi</v>
      </c>
      <c r="CN46" s="66">
        <f t="shared" si="21"/>
        <v>6.3</v>
      </c>
      <c r="CO46" s="67"/>
      <c r="CP46" s="57">
        <v>9</v>
      </c>
      <c r="CQ46" s="57">
        <v>6.5</v>
      </c>
      <c r="CR46" s="57">
        <v>7</v>
      </c>
      <c r="CS46" s="68">
        <f>ROUND((CP46+CQ46+CR46)/3,1)</f>
        <v>7.5</v>
      </c>
      <c r="CT46" s="2">
        <f t="shared" si="35"/>
        <v>6.9</v>
      </c>
    </row>
    <row r="47" spans="1:98" ht="15.75" x14ac:dyDescent="0.25">
      <c r="A47" s="52">
        <v>42</v>
      </c>
      <c r="B47" s="106" t="s">
        <v>62</v>
      </c>
      <c r="C47" s="107" t="s">
        <v>116</v>
      </c>
      <c r="D47" s="53"/>
      <c r="E47" s="54">
        <v>32920</v>
      </c>
      <c r="F47" s="55" t="s">
        <v>117</v>
      </c>
      <c r="G47" s="56" t="s">
        <v>49</v>
      </c>
      <c r="H47" s="57">
        <v>10</v>
      </c>
      <c r="I47" s="57" t="s">
        <v>45</v>
      </c>
      <c r="J47" s="57">
        <f>MAX(H47:I47)</f>
        <v>10</v>
      </c>
      <c r="K47" s="58">
        <v>5.9</v>
      </c>
      <c r="L47" s="59" t="s">
        <v>45</v>
      </c>
      <c r="M47" s="60">
        <f t="shared" si="1"/>
        <v>5.9</v>
      </c>
      <c r="N47" s="57">
        <v>8.4</v>
      </c>
      <c r="O47" s="57" t="s">
        <v>45</v>
      </c>
      <c r="P47" s="60">
        <f t="shared" si="2"/>
        <v>8.4</v>
      </c>
      <c r="Q47" s="60">
        <v>0</v>
      </c>
      <c r="R47" s="60"/>
      <c r="S47" s="57">
        <v>7.3</v>
      </c>
      <c r="T47" s="59"/>
      <c r="U47" s="60">
        <f t="shared" si="3"/>
        <v>7.3</v>
      </c>
      <c r="V47" s="62">
        <v>6.8</v>
      </c>
      <c r="W47" s="59"/>
      <c r="X47" s="60">
        <f t="shared" si="4"/>
        <v>6.8</v>
      </c>
      <c r="Y47" s="58">
        <v>7.1</v>
      </c>
      <c r="Z47" s="59"/>
      <c r="AA47" s="60">
        <f t="shared" si="5"/>
        <v>7.1</v>
      </c>
      <c r="AB47" s="63">
        <f t="shared" si="34"/>
        <v>7.1</v>
      </c>
      <c r="AC47" s="64" t="str">
        <f t="shared" si="22"/>
        <v>Khá</v>
      </c>
      <c r="AD47" s="58">
        <v>5.9</v>
      </c>
      <c r="AE47" s="59"/>
      <c r="AF47" s="60">
        <f t="shared" si="6"/>
        <v>5.9</v>
      </c>
      <c r="AG47" s="58">
        <v>7.5</v>
      </c>
      <c r="AH47" s="58"/>
      <c r="AI47" s="60">
        <f t="shared" si="7"/>
        <v>7.5</v>
      </c>
      <c r="AJ47" s="58">
        <v>7.1</v>
      </c>
      <c r="AK47" s="59"/>
      <c r="AL47" s="60">
        <f t="shared" si="8"/>
        <v>7.1</v>
      </c>
      <c r="AM47" s="63">
        <f t="shared" si="23"/>
        <v>7</v>
      </c>
      <c r="AN47" s="64" t="str">
        <f t="shared" si="9"/>
        <v>Khá</v>
      </c>
      <c r="AO47" s="58">
        <v>8.1999999999999993</v>
      </c>
      <c r="AP47" s="52" t="s">
        <v>45</v>
      </c>
      <c r="AQ47" s="58">
        <f t="shared" si="10"/>
        <v>8.1999999999999993</v>
      </c>
      <c r="AR47" s="58">
        <v>0</v>
      </c>
      <c r="AS47" s="58"/>
      <c r="AT47" s="58">
        <v>6.9</v>
      </c>
      <c r="AU47" s="52" t="s">
        <v>45</v>
      </c>
      <c r="AV47" s="58">
        <f t="shared" si="11"/>
        <v>6.9</v>
      </c>
      <c r="AW47" s="58">
        <v>0</v>
      </c>
      <c r="AX47" s="58"/>
      <c r="AY47" s="58">
        <v>7.3</v>
      </c>
      <c r="AZ47" s="52"/>
      <c r="BA47" s="57">
        <f t="shared" si="12"/>
        <v>7.3</v>
      </c>
      <c r="BB47" s="57">
        <v>6.6</v>
      </c>
      <c r="BC47" s="52"/>
      <c r="BD47" s="57">
        <f t="shared" si="24"/>
        <v>6.6</v>
      </c>
      <c r="BE47" s="65">
        <f t="shared" si="25"/>
        <v>7</v>
      </c>
      <c r="BF47" s="64" t="str">
        <f t="shared" si="26"/>
        <v>Khá</v>
      </c>
      <c r="BG47" s="58">
        <v>6.5</v>
      </c>
      <c r="BH47" s="61"/>
      <c r="BI47" s="60">
        <f t="shared" si="13"/>
        <v>6.5</v>
      </c>
      <c r="BJ47" s="58">
        <v>9</v>
      </c>
      <c r="BK47" s="61"/>
      <c r="BL47" s="60">
        <f t="shared" si="14"/>
        <v>9</v>
      </c>
      <c r="BM47" s="58">
        <v>7.7</v>
      </c>
      <c r="BN47" s="61"/>
      <c r="BO47" s="60">
        <f t="shared" si="15"/>
        <v>7.7</v>
      </c>
      <c r="BP47" s="57">
        <v>7.5</v>
      </c>
      <c r="BQ47" s="59"/>
      <c r="BR47" s="57">
        <f t="shared" si="16"/>
        <v>7.5</v>
      </c>
      <c r="BS47" s="65">
        <f t="shared" si="27"/>
        <v>7.8</v>
      </c>
      <c r="BT47" s="64" t="str">
        <f t="shared" si="17"/>
        <v>Khá</v>
      </c>
      <c r="BU47" s="58">
        <v>6.8</v>
      </c>
      <c r="BV47" s="59"/>
      <c r="BW47" s="57">
        <f t="shared" si="28"/>
        <v>6.8</v>
      </c>
      <c r="BX47" s="58">
        <v>9</v>
      </c>
      <c r="BY47" s="59"/>
      <c r="BZ47" s="57">
        <f t="shared" si="29"/>
        <v>9</v>
      </c>
      <c r="CA47" s="58">
        <v>8.6</v>
      </c>
      <c r="CB47" s="59"/>
      <c r="CC47" s="57">
        <f t="shared" si="30"/>
        <v>8.6</v>
      </c>
      <c r="CD47" s="58">
        <v>8.4</v>
      </c>
      <c r="CE47" s="59"/>
      <c r="CF47" s="58">
        <f t="shared" si="31"/>
        <v>8.4</v>
      </c>
      <c r="CG47" s="65">
        <f t="shared" si="32"/>
        <v>8.3000000000000007</v>
      </c>
      <c r="CH47" s="64" t="str">
        <f t="shared" si="18"/>
        <v>Giỏi</v>
      </c>
      <c r="CI47" s="58">
        <v>9.1999999999999993</v>
      </c>
      <c r="CJ47" s="59"/>
      <c r="CK47" s="58">
        <f t="shared" si="33"/>
        <v>9.1999999999999993</v>
      </c>
      <c r="CL47" s="65">
        <f t="shared" si="19"/>
        <v>9.1999999999999993</v>
      </c>
      <c r="CM47" s="64" t="str">
        <f t="shared" si="20"/>
        <v>Xuất sắc</v>
      </c>
      <c r="CN47" s="66">
        <f t="shared" si="21"/>
        <v>7.7</v>
      </c>
      <c r="CO47" s="67"/>
      <c r="CP47" s="69" t="s">
        <v>52</v>
      </c>
      <c r="CQ47" s="69">
        <v>9.5</v>
      </c>
      <c r="CR47" s="69">
        <v>8.5</v>
      </c>
      <c r="CS47" s="68">
        <f>ROUND((CQ47+CR47)/2,1)</f>
        <v>9</v>
      </c>
      <c r="CT47" s="2">
        <f t="shared" si="35"/>
        <v>8.4</v>
      </c>
    </row>
    <row r="48" spans="1:98" ht="15.75" x14ac:dyDescent="0.25">
      <c r="A48" s="52">
        <v>43</v>
      </c>
      <c r="B48" s="106" t="s">
        <v>118</v>
      </c>
      <c r="C48" s="107" t="s">
        <v>116</v>
      </c>
      <c r="D48" s="53"/>
      <c r="E48" s="54">
        <v>33404</v>
      </c>
      <c r="F48" s="55" t="s">
        <v>48</v>
      </c>
      <c r="G48" s="56" t="s">
        <v>49</v>
      </c>
      <c r="H48" s="57">
        <v>7</v>
      </c>
      <c r="I48" s="57" t="s">
        <v>45</v>
      </c>
      <c r="J48" s="57">
        <f>MAX(H48:I48)</f>
        <v>7</v>
      </c>
      <c r="K48" s="58">
        <v>7</v>
      </c>
      <c r="L48" s="59" t="s">
        <v>45</v>
      </c>
      <c r="M48" s="60">
        <f t="shared" si="1"/>
        <v>7</v>
      </c>
      <c r="N48" s="57">
        <v>7.7</v>
      </c>
      <c r="O48" s="57" t="s">
        <v>45</v>
      </c>
      <c r="P48" s="60">
        <f t="shared" si="2"/>
        <v>7.7</v>
      </c>
      <c r="Q48" s="60">
        <v>0</v>
      </c>
      <c r="R48" s="60"/>
      <c r="S48" s="57">
        <v>8.3000000000000007</v>
      </c>
      <c r="T48" s="59"/>
      <c r="U48" s="60">
        <f t="shared" si="3"/>
        <v>8.3000000000000007</v>
      </c>
      <c r="V48" s="62">
        <v>6.7</v>
      </c>
      <c r="W48" s="59"/>
      <c r="X48" s="60">
        <f t="shared" si="4"/>
        <v>6.7</v>
      </c>
      <c r="Y48" s="58">
        <v>6.7</v>
      </c>
      <c r="Z48" s="59"/>
      <c r="AA48" s="60">
        <f t="shared" si="5"/>
        <v>6.7</v>
      </c>
      <c r="AB48" s="63">
        <f t="shared" si="34"/>
        <v>7.4</v>
      </c>
      <c r="AC48" s="64" t="str">
        <f t="shared" si="22"/>
        <v>Khá</v>
      </c>
      <c r="AD48" s="58">
        <v>6.9</v>
      </c>
      <c r="AE48" s="59"/>
      <c r="AF48" s="60">
        <f t="shared" si="6"/>
        <v>6.9</v>
      </c>
      <c r="AG48" s="58">
        <v>8.3000000000000007</v>
      </c>
      <c r="AH48" s="58"/>
      <c r="AI48" s="60">
        <f t="shared" si="7"/>
        <v>8.3000000000000007</v>
      </c>
      <c r="AJ48" s="58">
        <v>7.9</v>
      </c>
      <c r="AK48" s="59"/>
      <c r="AL48" s="60">
        <f t="shared" si="8"/>
        <v>7.9</v>
      </c>
      <c r="AM48" s="63">
        <f t="shared" si="23"/>
        <v>7.9</v>
      </c>
      <c r="AN48" s="64" t="str">
        <f t="shared" si="9"/>
        <v>Khá</v>
      </c>
      <c r="AO48" s="58">
        <v>6.5</v>
      </c>
      <c r="AP48" s="52" t="s">
        <v>45</v>
      </c>
      <c r="AQ48" s="58">
        <f t="shared" si="10"/>
        <v>6.5</v>
      </c>
      <c r="AR48" s="58">
        <v>0</v>
      </c>
      <c r="AS48" s="58"/>
      <c r="AT48" s="58">
        <v>7</v>
      </c>
      <c r="AU48" s="52" t="s">
        <v>45</v>
      </c>
      <c r="AV48" s="58">
        <f t="shared" si="11"/>
        <v>7</v>
      </c>
      <c r="AW48" s="58">
        <v>0</v>
      </c>
      <c r="AX48" s="58"/>
      <c r="AY48" s="58">
        <v>7.2</v>
      </c>
      <c r="AZ48" s="52"/>
      <c r="BA48" s="57">
        <f t="shared" si="12"/>
        <v>7.2</v>
      </c>
      <c r="BB48" s="57">
        <v>6.7</v>
      </c>
      <c r="BC48" s="52"/>
      <c r="BD48" s="57">
        <f t="shared" si="24"/>
        <v>6.7</v>
      </c>
      <c r="BE48" s="65">
        <f t="shared" si="25"/>
        <v>7</v>
      </c>
      <c r="BF48" s="64" t="str">
        <f t="shared" si="26"/>
        <v>Khá</v>
      </c>
      <c r="BG48" s="58">
        <v>7.3</v>
      </c>
      <c r="BH48" s="61"/>
      <c r="BI48" s="60">
        <f t="shared" si="13"/>
        <v>7.3</v>
      </c>
      <c r="BJ48" s="58">
        <v>9.4</v>
      </c>
      <c r="BK48" s="61"/>
      <c r="BL48" s="60">
        <f t="shared" si="14"/>
        <v>9.4</v>
      </c>
      <c r="BM48" s="58">
        <v>8.1999999999999993</v>
      </c>
      <c r="BN48" s="61"/>
      <c r="BO48" s="60">
        <f t="shared" si="15"/>
        <v>8.1999999999999993</v>
      </c>
      <c r="BP48" s="57">
        <v>7.7</v>
      </c>
      <c r="BQ48" s="59"/>
      <c r="BR48" s="57">
        <f t="shared" si="16"/>
        <v>7.7</v>
      </c>
      <c r="BS48" s="65">
        <f t="shared" si="27"/>
        <v>8.1999999999999993</v>
      </c>
      <c r="BT48" s="64" t="str">
        <f t="shared" si="17"/>
        <v>Giỏi</v>
      </c>
      <c r="BU48" s="58">
        <v>6.9</v>
      </c>
      <c r="BV48" s="59"/>
      <c r="BW48" s="57">
        <f t="shared" si="28"/>
        <v>6.9</v>
      </c>
      <c r="BX48" s="58">
        <v>8.5</v>
      </c>
      <c r="BY48" s="59"/>
      <c r="BZ48" s="57">
        <f t="shared" si="29"/>
        <v>8.5</v>
      </c>
      <c r="CA48" s="58">
        <v>8.8000000000000007</v>
      </c>
      <c r="CB48" s="59"/>
      <c r="CC48" s="57">
        <f t="shared" si="30"/>
        <v>8.8000000000000007</v>
      </c>
      <c r="CD48" s="58">
        <v>8.1999999999999993</v>
      </c>
      <c r="CE48" s="59"/>
      <c r="CF48" s="58">
        <f t="shared" si="31"/>
        <v>8.1999999999999993</v>
      </c>
      <c r="CG48" s="65">
        <f t="shared" si="32"/>
        <v>8.1</v>
      </c>
      <c r="CH48" s="64" t="str">
        <f t="shared" si="18"/>
        <v>Giỏi</v>
      </c>
      <c r="CI48" s="58">
        <v>9</v>
      </c>
      <c r="CJ48" s="59"/>
      <c r="CK48" s="58">
        <f t="shared" si="33"/>
        <v>9</v>
      </c>
      <c r="CL48" s="65">
        <f t="shared" si="19"/>
        <v>9</v>
      </c>
      <c r="CM48" s="64" t="str">
        <f t="shared" si="20"/>
        <v>Xuất sắc</v>
      </c>
      <c r="CN48" s="66">
        <f t="shared" si="21"/>
        <v>7.9</v>
      </c>
      <c r="CO48" s="67"/>
      <c r="CP48" s="69" t="s">
        <v>52</v>
      </c>
      <c r="CQ48" s="69">
        <v>10</v>
      </c>
      <c r="CR48" s="69">
        <v>9.5</v>
      </c>
      <c r="CS48" s="68">
        <f>ROUND((CQ48+CR48)/2,1)</f>
        <v>9.8000000000000007</v>
      </c>
      <c r="CT48" s="2">
        <f t="shared" si="35"/>
        <v>8.9</v>
      </c>
    </row>
    <row r="49" spans="1:98" ht="15.75" x14ac:dyDescent="0.25">
      <c r="A49" s="52">
        <v>44</v>
      </c>
      <c r="B49" s="106" t="s">
        <v>119</v>
      </c>
      <c r="C49" s="107" t="s">
        <v>120</v>
      </c>
      <c r="D49" s="53"/>
      <c r="E49" s="54">
        <v>30635</v>
      </c>
      <c r="F49" s="55" t="s">
        <v>48</v>
      </c>
      <c r="G49" s="56" t="s">
        <v>49</v>
      </c>
      <c r="H49" s="57">
        <v>6.8</v>
      </c>
      <c r="I49" s="57"/>
      <c r="J49" s="57">
        <f t="shared" si="0"/>
        <v>6.8</v>
      </c>
      <c r="K49" s="58">
        <v>5.8</v>
      </c>
      <c r="L49" s="59"/>
      <c r="M49" s="60">
        <f t="shared" si="1"/>
        <v>5.8</v>
      </c>
      <c r="N49" s="57">
        <v>7.9</v>
      </c>
      <c r="O49" s="63"/>
      <c r="P49" s="60">
        <f t="shared" si="2"/>
        <v>7.9</v>
      </c>
      <c r="Q49" s="60">
        <v>4</v>
      </c>
      <c r="R49" s="60"/>
      <c r="S49" s="57">
        <v>6.4</v>
      </c>
      <c r="T49" s="59"/>
      <c r="U49" s="60">
        <f t="shared" si="3"/>
        <v>6.4</v>
      </c>
      <c r="V49" s="62">
        <v>6.4</v>
      </c>
      <c r="W49" s="59"/>
      <c r="X49" s="60">
        <f t="shared" si="4"/>
        <v>6.4</v>
      </c>
      <c r="Y49" s="58">
        <v>6.1</v>
      </c>
      <c r="Z49" s="59"/>
      <c r="AA49" s="60">
        <f t="shared" si="5"/>
        <v>6.1</v>
      </c>
      <c r="AB49" s="63">
        <f t="shared" si="34"/>
        <v>6.7</v>
      </c>
      <c r="AC49" s="64" t="str">
        <f t="shared" si="22"/>
        <v>TB khá</v>
      </c>
      <c r="AD49" s="58">
        <v>6.1</v>
      </c>
      <c r="AE49" s="59"/>
      <c r="AF49" s="60">
        <f t="shared" si="6"/>
        <v>6.1</v>
      </c>
      <c r="AG49" s="58">
        <v>6.2</v>
      </c>
      <c r="AH49" s="58"/>
      <c r="AI49" s="60">
        <f t="shared" si="7"/>
        <v>6.2</v>
      </c>
      <c r="AJ49" s="58">
        <v>6</v>
      </c>
      <c r="AK49" s="59"/>
      <c r="AL49" s="60">
        <f t="shared" si="8"/>
        <v>6</v>
      </c>
      <c r="AM49" s="63">
        <f t="shared" si="23"/>
        <v>6.1</v>
      </c>
      <c r="AN49" s="64" t="str">
        <f t="shared" si="9"/>
        <v>TB khá</v>
      </c>
      <c r="AO49" s="58">
        <v>5.3</v>
      </c>
      <c r="AP49" s="52"/>
      <c r="AQ49" s="58">
        <f t="shared" si="10"/>
        <v>5.3</v>
      </c>
      <c r="AR49" s="58">
        <v>3</v>
      </c>
      <c r="AS49" s="58"/>
      <c r="AT49" s="58">
        <v>3.9</v>
      </c>
      <c r="AU49" s="52">
        <v>5.7</v>
      </c>
      <c r="AV49" s="58">
        <f t="shared" si="11"/>
        <v>5.7</v>
      </c>
      <c r="AW49" s="58">
        <v>3</v>
      </c>
      <c r="AX49" s="58"/>
      <c r="AY49" s="58">
        <v>5.7</v>
      </c>
      <c r="AZ49" s="52"/>
      <c r="BA49" s="57">
        <f t="shared" si="12"/>
        <v>5.7</v>
      </c>
      <c r="BB49" s="57">
        <v>6.2</v>
      </c>
      <c r="BC49" s="52"/>
      <c r="BD49" s="57">
        <f t="shared" si="24"/>
        <v>6.2</v>
      </c>
      <c r="BE49" s="65">
        <f t="shared" si="25"/>
        <v>5.7</v>
      </c>
      <c r="BF49" s="64" t="str">
        <f t="shared" si="26"/>
        <v>Trung bình</v>
      </c>
      <c r="BG49" s="58">
        <v>6.4</v>
      </c>
      <c r="BH49" s="61"/>
      <c r="BI49" s="60">
        <f t="shared" si="13"/>
        <v>6.4</v>
      </c>
      <c r="BJ49" s="58">
        <v>8.3000000000000007</v>
      </c>
      <c r="BK49" s="61"/>
      <c r="BL49" s="60">
        <f t="shared" si="14"/>
        <v>8.3000000000000007</v>
      </c>
      <c r="BM49" s="58">
        <v>6.8</v>
      </c>
      <c r="BN49" s="61"/>
      <c r="BO49" s="60">
        <f t="shared" si="15"/>
        <v>6.8</v>
      </c>
      <c r="BP49" s="57">
        <v>5.9</v>
      </c>
      <c r="BQ49" s="59"/>
      <c r="BR49" s="57">
        <f t="shared" si="16"/>
        <v>5.9</v>
      </c>
      <c r="BS49" s="65">
        <f t="shared" si="27"/>
        <v>6.8</v>
      </c>
      <c r="BT49" s="64" t="str">
        <f t="shared" si="17"/>
        <v>TB khá</v>
      </c>
      <c r="BU49" s="58">
        <v>6.8</v>
      </c>
      <c r="BV49" s="59"/>
      <c r="BW49" s="57">
        <f t="shared" si="28"/>
        <v>6.8</v>
      </c>
      <c r="BX49" s="58">
        <v>8.4</v>
      </c>
      <c r="BY49" s="59"/>
      <c r="BZ49" s="57">
        <f t="shared" si="29"/>
        <v>8.4</v>
      </c>
      <c r="CA49" s="58">
        <v>8.4</v>
      </c>
      <c r="CB49" s="59"/>
      <c r="CC49" s="57">
        <f t="shared" si="30"/>
        <v>8.4</v>
      </c>
      <c r="CD49" s="58">
        <v>7.7</v>
      </c>
      <c r="CE49" s="59"/>
      <c r="CF49" s="58">
        <f t="shared" si="31"/>
        <v>7.7</v>
      </c>
      <c r="CG49" s="65">
        <f t="shared" si="32"/>
        <v>7.8</v>
      </c>
      <c r="CH49" s="64" t="str">
        <f t="shared" si="18"/>
        <v>Khá</v>
      </c>
      <c r="CI49" s="58">
        <v>8.6</v>
      </c>
      <c r="CJ49" s="59"/>
      <c r="CK49" s="58">
        <f t="shared" si="33"/>
        <v>8.6</v>
      </c>
      <c r="CL49" s="65">
        <f t="shared" si="19"/>
        <v>8.6</v>
      </c>
      <c r="CM49" s="64" t="str">
        <f t="shared" si="20"/>
        <v>Giỏi</v>
      </c>
      <c r="CN49" s="66">
        <f t="shared" si="21"/>
        <v>6.8</v>
      </c>
      <c r="CO49" s="67"/>
      <c r="CP49" s="57">
        <v>9</v>
      </c>
      <c r="CQ49" s="57">
        <v>9.5</v>
      </c>
      <c r="CR49" s="57">
        <v>7.5</v>
      </c>
      <c r="CS49" s="68">
        <f>ROUND((CP49+CQ49+CR49)/3,1)</f>
        <v>8.6999999999999993</v>
      </c>
      <c r="CT49" s="2">
        <f t="shared" si="35"/>
        <v>7.8</v>
      </c>
    </row>
    <row r="50" spans="1:98" ht="15.75" x14ac:dyDescent="0.25">
      <c r="A50" s="76">
        <v>45</v>
      </c>
      <c r="B50" s="112" t="s">
        <v>121</v>
      </c>
      <c r="C50" s="113" t="s">
        <v>122</v>
      </c>
      <c r="D50" s="77"/>
      <c r="E50" s="78">
        <v>34612</v>
      </c>
      <c r="F50" s="79" t="s">
        <v>123</v>
      </c>
      <c r="G50" s="80" t="s">
        <v>49</v>
      </c>
      <c r="H50" s="81">
        <v>9.1</v>
      </c>
      <c r="I50" s="81"/>
      <c r="J50" s="81">
        <f t="shared" si="0"/>
        <v>9.1</v>
      </c>
      <c r="K50" s="82">
        <v>7.1</v>
      </c>
      <c r="L50" s="83"/>
      <c r="M50" s="84">
        <f t="shared" si="1"/>
        <v>7.1</v>
      </c>
      <c r="N50" s="81">
        <v>8</v>
      </c>
      <c r="O50" s="85"/>
      <c r="P50" s="84">
        <f t="shared" si="2"/>
        <v>8</v>
      </c>
      <c r="Q50" s="84">
        <v>4</v>
      </c>
      <c r="R50" s="84"/>
      <c r="S50" s="81">
        <v>7.8</v>
      </c>
      <c r="T50" s="83"/>
      <c r="U50" s="84">
        <f t="shared" si="3"/>
        <v>7.8</v>
      </c>
      <c r="V50" s="86">
        <v>7.6</v>
      </c>
      <c r="W50" s="83"/>
      <c r="X50" s="84">
        <f t="shared" si="4"/>
        <v>7.6</v>
      </c>
      <c r="Y50" s="82">
        <v>5.8</v>
      </c>
      <c r="Z50" s="83"/>
      <c r="AA50" s="84">
        <f t="shared" si="5"/>
        <v>5.8</v>
      </c>
      <c r="AB50" s="85">
        <f t="shared" si="34"/>
        <v>7.4</v>
      </c>
      <c r="AC50" s="87" t="str">
        <f t="shared" si="22"/>
        <v>Khá</v>
      </c>
      <c r="AD50" s="82">
        <v>6.6</v>
      </c>
      <c r="AE50" s="83"/>
      <c r="AF50" s="84">
        <f t="shared" si="6"/>
        <v>6.6</v>
      </c>
      <c r="AG50" s="82">
        <v>7.6</v>
      </c>
      <c r="AH50" s="82"/>
      <c r="AI50" s="84">
        <f t="shared" si="7"/>
        <v>7.6</v>
      </c>
      <c r="AJ50" s="82">
        <v>7.5</v>
      </c>
      <c r="AK50" s="83"/>
      <c r="AL50" s="84">
        <f t="shared" si="8"/>
        <v>7.5</v>
      </c>
      <c r="AM50" s="85">
        <f t="shared" si="23"/>
        <v>7.3</v>
      </c>
      <c r="AN50" s="87" t="str">
        <f t="shared" si="9"/>
        <v>Khá</v>
      </c>
      <c r="AO50" s="82">
        <v>5</v>
      </c>
      <c r="AP50" s="76"/>
      <c r="AQ50" s="82">
        <f t="shared" si="10"/>
        <v>5</v>
      </c>
      <c r="AR50" s="82">
        <v>3</v>
      </c>
      <c r="AS50" s="82"/>
      <c r="AT50" s="82">
        <v>6.2</v>
      </c>
      <c r="AU50" s="76"/>
      <c r="AV50" s="82">
        <f t="shared" si="11"/>
        <v>6.2</v>
      </c>
      <c r="AW50" s="82">
        <v>3</v>
      </c>
      <c r="AX50" s="82"/>
      <c r="AY50" s="82">
        <v>6.6</v>
      </c>
      <c r="AZ50" s="76"/>
      <c r="BA50" s="81">
        <f t="shared" si="12"/>
        <v>6.6</v>
      </c>
      <c r="BB50" s="81">
        <v>6.7</v>
      </c>
      <c r="BC50" s="76"/>
      <c r="BD50" s="81">
        <f t="shared" si="24"/>
        <v>6.7</v>
      </c>
      <c r="BE50" s="88">
        <f t="shared" si="25"/>
        <v>6.2</v>
      </c>
      <c r="BF50" s="87" t="str">
        <f t="shared" si="26"/>
        <v>TB khá</v>
      </c>
      <c r="BG50" s="82">
        <v>7</v>
      </c>
      <c r="BH50" s="89"/>
      <c r="BI50" s="84">
        <f t="shared" si="13"/>
        <v>7</v>
      </c>
      <c r="BJ50" s="82">
        <v>9</v>
      </c>
      <c r="BK50" s="89"/>
      <c r="BL50" s="84">
        <f t="shared" si="14"/>
        <v>9</v>
      </c>
      <c r="BM50" s="82">
        <v>8</v>
      </c>
      <c r="BN50" s="89"/>
      <c r="BO50" s="84">
        <f t="shared" si="15"/>
        <v>8</v>
      </c>
      <c r="BP50" s="81">
        <v>6.7</v>
      </c>
      <c r="BQ50" s="83"/>
      <c r="BR50" s="81">
        <f t="shared" si="16"/>
        <v>6.7</v>
      </c>
      <c r="BS50" s="88">
        <f t="shared" si="27"/>
        <v>7.7</v>
      </c>
      <c r="BT50" s="87" t="str">
        <f t="shared" si="17"/>
        <v>Khá</v>
      </c>
      <c r="BU50" s="82">
        <v>6.5</v>
      </c>
      <c r="BV50" s="83"/>
      <c r="BW50" s="81">
        <f t="shared" si="28"/>
        <v>6.5</v>
      </c>
      <c r="BX50" s="82">
        <v>8.5</v>
      </c>
      <c r="BY50" s="83"/>
      <c r="BZ50" s="81">
        <f t="shared" si="29"/>
        <v>8.5</v>
      </c>
      <c r="CA50" s="82">
        <v>7</v>
      </c>
      <c r="CB50" s="83"/>
      <c r="CC50" s="81">
        <f t="shared" si="30"/>
        <v>7</v>
      </c>
      <c r="CD50" s="82">
        <v>7</v>
      </c>
      <c r="CE50" s="83"/>
      <c r="CF50" s="82">
        <f t="shared" si="31"/>
        <v>7</v>
      </c>
      <c r="CG50" s="88">
        <f t="shared" si="32"/>
        <v>7.2</v>
      </c>
      <c r="CH50" s="87" t="str">
        <f t="shared" si="18"/>
        <v>Khá</v>
      </c>
      <c r="CI50" s="82">
        <v>8.4</v>
      </c>
      <c r="CJ50" s="83"/>
      <c r="CK50" s="82">
        <f t="shared" si="33"/>
        <v>8.4</v>
      </c>
      <c r="CL50" s="88">
        <f t="shared" si="19"/>
        <v>8.4</v>
      </c>
      <c r="CM50" s="87" t="str">
        <f t="shared" si="20"/>
        <v>Giỏi</v>
      </c>
      <c r="CN50" s="90">
        <f t="shared" si="21"/>
        <v>7.3</v>
      </c>
      <c r="CO50" s="91"/>
      <c r="CP50" s="92">
        <v>9</v>
      </c>
      <c r="CQ50" s="92">
        <v>10</v>
      </c>
      <c r="CR50" s="92">
        <v>9</v>
      </c>
      <c r="CS50" s="93">
        <f>ROUND((CP50+CQ50+CR50)/3,1)</f>
        <v>9.3000000000000007</v>
      </c>
      <c r="CT50" s="3">
        <f t="shared" si="35"/>
        <v>8.3000000000000007</v>
      </c>
    </row>
    <row r="51" spans="1:98" x14ac:dyDescent="0.25">
      <c r="BP51" s="96"/>
    </row>
    <row r="52" spans="1:98" x14ac:dyDescent="0.25">
      <c r="A52" s="98"/>
      <c r="B52" s="98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</row>
    <row r="53" spans="1:98" x14ac:dyDescent="0.25">
      <c r="A53" s="98"/>
      <c r="B53" s="98"/>
      <c r="C53" s="98"/>
      <c r="D53" s="99"/>
      <c r="E53" s="99"/>
      <c r="F53" s="99"/>
      <c r="G53" s="99"/>
      <c r="H53" s="99">
        <f t="shared" ref="H53:P53" si="36">COUNTIF(H6:H50,"&lt;5.0")</f>
        <v>4</v>
      </c>
      <c r="I53" s="99">
        <f t="shared" si="36"/>
        <v>0</v>
      </c>
      <c r="J53" s="99">
        <f t="shared" si="36"/>
        <v>0</v>
      </c>
      <c r="K53" s="99">
        <f t="shared" si="36"/>
        <v>1</v>
      </c>
      <c r="L53" s="99">
        <f t="shared" si="36"/>
        <v>0</v>
      </c>
      <c r="M53" s="99">
        <f t="shared" si="36"/>
        <v>0</v>
      </c>
      <c r="N53" s="99">
        <f t="shared" si="36"/>
        <v>2</v>
      </c>
      <c r="O53" s="99">
        <f t="shared" si="36"/>
        <v>0</v>
      </c>
      <c r="P53" s="99">
        <f t="shared" si="36"/>
        <v>0</v>
      </c>
      <c r="Q53" s="99"/>
      <c r="R53" s="99"/>
      <c r="S53" s="99">
        <f t="shared" ref="S53:AA53" si="37">COUNTIF(S6:S50,"&lt;5.0")</f>
        <v>0</v>
      </c>
      <c r="T53" s="99">
        <f t="shared" si="37"/>
        <v>0</v>
      </c>
      <c r="U53" s="99">
        <f t="shared" si="37"/>
        <v>0</v>
      </c>
      <c r="V53" s="99">
        <f t="shared" si="37"/>
        <v>0</v>
      </c>
      <c r="W53" s="99">
        <f t="shared" si="37"/>
        <v>0</v>
      </c>
      <c r="X53" s="99">
        <f t="shared" si="37"/>
        <v>0</v>
      </c>
      <c r="Y53" s="99">
        <f t="shared" si="37"/>
        <v>0</v>
      </c>
      <c r="Z53" s="99">
        <f t="shared" si="37"/>
        <v>0</v>
      </c>
      <c r="AA53" s="99">
        <f t="shared" si="37"/>
        <v>0</v>
      </c>
      <c r="AB53" s="99"/>
      <c r="AC53" s="99">
        <f t="shared" ref="AC53:AQ53" si="38">COUNTIF(AC6:AC50,"&lt;5.0")</f>
        <v>0</v>
      </c>
      <c r="AD53" s="99">
        <f t="shared" si="38"/>
        <v>0</v>
      </c>
      <c r="AE53" s="99">
        <f t="shared" si="38"/>
        <v>0</v>
      </c>
      <c r="AF53" s="99">
        <f t="shared" si="38"/>
        <v>0</v>
      </c>
      <c r="AG53" s="99">
        <f t="shared" si="38"/>
        <v>1</v>
      </c>
      <c r="AH53" s="99">
        <f t="shared" si="38"/>
        <v>0</v>
      </c>
      <c r="AI53" s="99">
        <f t="shared" si="38"/>
        <v>0</v>
      </c>
      <c r="AJ53" s="99">
        <f t="shared" si="38"/>
        <v>0</v>
      </c>
      <c r="AK53" s="99">
        <f t="shared" si="38"/>
        <v>0</v>
      </c>
      <c r="AL53" s="99">
        <f t="shared" si="38"/>
        <v>0</v>
      </c>
      <c r="AM53" s="99">
        <f t="shared" si="38"/>
        <v>0</v>
      </c>
      <c r="AN53" s="99">
        <f t="shared" si="38"/>
        <v>0</v>
      </c>
      <c r="AO53" s="99">
        <f t="shared" si="38"/>
        <v>6</v>
      </c>
      <c r="AP53" s="99">
        <f t="shared" si="38"/>
        <v>0</v>
      </c>
      <c r="AQ53" s="99">
        <f t="shared" si="38"/>
        <v>0</v>
      </c>
      <c r="AR53" s="99"/>
      <c r="AS53" s="99"/>
      <c r="AT53" s="99">
        <f>COUNTIF(AT6:AT50,"&lt;5.0")</f>
        <v>9</v>
      </c>
      <c r="AU53" s="99">
        <f>COUNTIF(AU6:AU50,"&lt;5.0")</f>
        <v>0</v>
      </c>
      <c r="AV53" s="99">
        <f>COUNTIF(AV6:AV50,"&lt;5.0")</f>
        <v>0</v>
      </c>
      <c r="AW53" s="99"/>
      <c r="AX53" s="99"/>
      <c r="AY53" s="99">
        <f t="shared" ref="AY53:CM53" si="39">COUNTIF(AY6:AY50,"&lt;5.0")</f>
        <v>0</v>
      </c>
      <c r="AZ53" s="99">
        <f t="shared" si="39"/>
        <v>0</v>
      </c>
      <c r="BA53" s="99">
        <f t="shared" si="39"/>
        <v>0</v>
      </c>
      <c r="BB53" s="99">
        <f t="shared" si="39"/>
        <v>0</v>
      </c>
      <c r="BC53" s="99">
        <f t="shared" si="39"/>
        <v>0</v>
      </c>
      <c r="BD53" s="99">
        <f t="shared" si="39"/>
        <v>0</v>
      </c>
      <c r="BE53" s="99">
        <f t="shared" si="39"/>
        <v>0</v>
      </c>
      <c r="BF53" s="99">
        <f t="shared" si="39"/>
        <v>0</v>
      </c>
      <c r="BG53" s="99">
        <f t="shared" si="39"/>
        <v>0</v>
      </c>
      <c r="BH53" s="99">
        <f t="shared" si="39"/>
        <v>0</v>
      </c>
      <c r="BI53" s="99">
        <f t="shared" si="39"/>
        <v>0</v>
      </c>
      <c r="BJ53" s="99">
        <f t="shared" si="39"/>
        <v>0</v>
      </c>
      <c r="BK53" s="99">
        <f t="shared" si="39"/>
        <v>0</v>
      </c>
      <c r="BL53" s="99">
        <f t="shared" si="39"/>
        <v>0</v>
      </c>
      <c r="BM53" s="99">
        <f t="shared" si="39"/>
        <v>0</v>
      </c>
      <c r="BN53" s="99">
        <f t="shared" si="39"/>
        <v>0</v>
      </c>
      <c r="BO53" s="99">
        <f t="shared" si="39"/>
        <v>0</v>
      </c>
      <c r="BP53" s="99">
        <f t="shared" si="39"/>
        <v>1</v>
      </c>
      <c r="BQ53" s="99">
        <f t="shared" si="39"/>
        <v>0</v>
      </c>
      <c r="BR53" s="99">
        <f t="shared" si="39"/>
        <v>0</v>
      </c>
      <c r="BS53" s="99">
        <f t="shared" si="39"/>
        <v>0</v>
      </c>
      <c r="BT53" s="99">
        <f t="shared" si="39"/>
        <v>0</v>
      </c>
      <c r="BU53" s="99">
        <f t="shared" si="39"/>
        <v>2</v>
      </c>
      <c r="BV53" s="99">
        <f t="shared" si="39"/>
        <v>0</v>
      </c>
      <c r="BW53" s="99">
        <f t="shared" si="39"/>
        <v>0</v>
      </c>
      <c r="BX53" s="99">
        <f t="shared" si="39"/>
        <v>0</v>
      </c>
      <c r="BY53" s="99">
        <f t="shared" si="39"/>
        <v>0</v>
      </c>
      <c r="BZ53" s="99">
        <f t="shared" si="39"/>
        <v>0</v>
      </c>
      <c r="CA53" s="99">
        <f t="shared" si="39"/>
        <v>0</v>
      </c>
      <c r="CB53" s="99">
        <f t="shared" si="39"/>
        <v>0</v>
      </c>
      <c r="CC53" s="99">
        <f t="shared" si="39"/>
        <v>0</v>
      </c>
      <c r="CD53" s="99">
        <f t="shared" si="39"/>
        <v>0</v>
      </c>
      <c r="CE53" s="99">
        <f t="shared" si="39"/>
        <v>0</v>
      </c>
      <c r="CF53" s="99">
        <f t="shared" si="39"/>
        <v>0</v>
      </c>
      <c r="CG53" s="99">
        <f t="shared" si="39"/>
        <v>0</v>
      </c>
      <c r="CH53" s="99">
        <f t="shared" si="39"/>
        <v>0</v>
      </c>
      <c r="CI53" s="99">
        <f t="shared" si="39"/>
        <v>0</v>
      </c>
      <c r="CJ53" s="99">
        <f t="shared" si="39"/>
        <v>0</v>
      </c>
      <c r="CK53" s="99">
        <f t="shared" si="39"/>
        <v>0</v>
      </c>
      <c r="CL53" s="99">
        <f t="shared" si="39"/>
        <v>0</v>
      </c>
      <c r="CM53" s="99">
        <f t="shared" si="39"/>
        <v>0</v>
      </c>
      <c r="CN53" s="99"/>
    </row>
    <row r="54" spans="1:98" x14ac:dyDescent="0.25">
      <c r="A54" s="98"/>
      <c r="B54" s="98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</row>
    <row r="55" spans="1:98" x14ac:dyDescent="0.25">
      <c r="A55" s="98"/>
      <c r="B55" s="98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 t="s">
        <v>124</v>
      </c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</row>
    <row r="56" spans="1:98" x14ac:dyDescent="0.25">
      <c r="A56" s="98"/>
      <c r="B56" s="98"/>
      <c r="C56" s="98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</row>
    <row r="57" spans="1:98" x14ac:dyDescent="0.25">
      <c r="BG57" s="100"/>
      <c r="BH57" s="100"/>
      <c r="BI57" s="101"/>
      <c r="BJ57" s="101"/>
      <c r="BK57" s="99"/>
      <c r="BL57" s="101"/>
      <c r="BM57" s="101"/>
      <c r="BN57" s="101"/>
      <c r="BO57" s="101"/>
      <c r="BP57" s="101"/>
      <c r="BQ57" s="99"/>
      <c r="BR57" s="101"/>
      <c r="BS57" s="102"/>
      <c r="BT57" s="103"/>
      <c r="BU57" s="101"/>
      <c r="BV57" s="99"/>
      <c r="BW57" s="101"/>
      <c r="BX57" s="101"/>
      <c r="BY57" s="99"/>
      <c r="BZ57" s="101"/>
      <c r="CA57" s="101"/>
      <c r="CB57" s="99"/>
      <c r="CC57" s="101"/>
      <c r="CD57" s="101"/>
      <c r="CE57" s="99"/>
      <c r="CF57" s="101"/>
      <c r="CG57" s="102"/>
      <c r="CH57" s="103"/>
      <c r="CI57" s="101"/>
      <c r="CJ57" s="101"/>
      <c r="CK57" s="101"/>
      <c r="CL57" s="102"/>
      <c r="CM57" s="103"/>
    </row>
    <row r="58" spans="1:98" x14ac:dyDescent="0.25">
      <c r="BG58" s="100"/>
      <c r="BH58" s="100"/>
      <c r="BI58" s="101"/>
      <c r="BJ58" s="101"/>
      <c r="BK58" s="99"/>
      <c r="BL58" s="101"/>
      <c r="BM58" s="101"/>
      <c r="BN58" s="101"/>
      <c r="BO58" s="101"/>
      <c r="BP58" s="101"/>
      <c r="BQ58" s="99"/>
      <c r="BR58" s="101"/>
      <c r="BS58" s="102"/>
      <c r="BT58" s="103"/>
      <c r="BU58" s="101"/>
      <c r="BV58" s="99"/>
      <c r="BW58" s="101"/>
      <c r="BX58" s="101"/>
      <c r="BY58" s="99"/>
      <c r="BZ58" s="101"/>
      <c r="CA58" s="101"/>
      <c r="CB58" s="99"/>
      <c r="CC58" s="101"/>
      <c r="CD58" s="101"/>
      <c r="CE58" s="99"/>
      <c r="CF58" s="101"/>
      <c r="CG58" s="102"/>
      <c r="CH58" s="103"/>
      <c r="CI58" s="101"/>
      <c r="CJ58" s="101"/>
      <c r="CK58" s="101"/>
      <c r="CL58" s="102"/>
      <c r="CM58" s="103"/>
    </row>
    <row r="59" spans="1:98" x14ac:dyDescent="0.25">
      <c r="BG59" s="100"/>
      <c r="BH59" s="100"/>
      <c r="BI59" s="101"/>
      <c r="BJ59" s="101"/>
      <c r="BK59" s="99"/>
      <c r="BL59" s="101"/>
      <c r="BM59" s="101"/>
      <c r="BN59" s="101"/>
      <c r="BO59" s="101"/>
      <c r="BP59" s="101"/>
      <c r="BQ59" s="99"/>
      <c r="BR59" s="101"/>
      <c r="BS59" s="102"/>
      <c r="BT59" s="103"/>
      <c r="BU59" s="101"/>
      <c r="BV59" s="99"/>
      <c r="BW59" s="101"/>
      <c r="BX59" s="101"/>
      <c r="BY59" s="99"/>
      <c r="BZ59" s="101"/>
      <c r="CA59" s="101"/>
      <c r="CB59" s="99"/>
      <c r="CC59" s="101"/>
      <c r="CD59" s="101"/>
      <c r="CE59" s="99"/>
      <c r="CF59" s="101"/>
      <c r="CG59" s="102"/>
      <c r="CH59" s="103"/>
      <c r="CI59" s="101"/>
      <c r="CJ59" s="101"/>
      <c r="CK59" s="101"/>
      <c r="CL59" s="102"/>
      <c r="CM59" s="103"/>
    </row>
    <row r="60" spans="1:98" x14ac:dyDescent="0.25">
      <c r="BG60" s="100"/>
      <c r="BH60" s="100"/>
      <c r="BI60" s="101"/>
      <c r="BJ60" s="101"/>
      <c r="BK60" s="99"/>
      <c r="BL60" s="101"/>
      <c r="BM60" s="101"/>
      <c r="BN60" s="101"/>
      <c r="BO60" s="101"/>
      <c r="BP60" s="101"/>
      <c r="BQ60" s="99"/>
      <c r="BR60" s="101"/>
      <c r="BS60" s="102"/>
      <c r="BT60" s="103"/>
      <c r="BU60" s="101"/>
      <c r="BV60" s="99"/>
      <c r="BW60" s="101"/>
      <c r="BX60" s="101"/>
      <c r="BY60" s="99"/>
      <c r="BZ60" s="101"/>
      <c r="CA60" s="101"/>
      <c r="CB60" s="99"/>
      <c r="CC60" s="101"/>
      <c r="CD60" s="101"/>
      <c r="CE60" s="99"/>
      <c r="CF60" s="101"/>
      <c r="CG60" s="102"/>
      <c r="CH60" s="103"/>
      <c r="CI60" s="101"/>
      <c r="CJ60" s="101"/>
      <c r="CK60" s="101"/>
      <c r="CL60" s="102"/>
      <c r="CM60" s="103"/>
    </row>
    <row r="61" spans="1:98" x14ac:dyDescent="0.25">
      <c r="BG61" s="100"/>
      <c r="BH61" s="100"/>
      <c r="BI61" s="101"/>
      <c r="BJ61" s="101"/>
      <c r="BK61" s="99"/>
      <c r="BL61" s="101"/>
      <c r="BM61" s="101"/>
      <c r="BN61" s="101"/>
      <c r="BO61" s="101"/>
      <c r="BP61" s="101"/>
      <c r="BQ61" s="99"/>
      <c r="BR61" s="101"/>
      <c r="BS61" s="102"/>
      <c r="BT61" s="103"/>
      <c r="BU61" s="101"/>
      <c r="BV61" s="99"/>
      <c r="BW61" s="101"/>
      <c r="BX61" s="101"/>
      <c r="BY61" s="99"/>
      <c r="BZ61" s="101"/>
      <c r="CA61" s="101"/>
      <c r="CB61" s="99"/>
      <c r="CC61" s="101"/>
      <c r="CD61" s="101"/>
      <c r="CE61" s="99"/>
      <c r="CF61" s="101"/>
      <c r="CG61" s="102"/>
      <c r="CH61" s="103"/>
      <c r="CI61" s="101"/>
      <c r="CJ61" s="101"/>
      <c r="CK61" s="101"/>
      <c r="CL61" s="102"/>
      <c r="CM61" s="103"/>
    </row>
    <row r="62" spans="1:98" x14ac:dyDescent="0.25">
      <c r="BG62" s="100"/>
      <c r="BH62" s="100"/>
      <c r="BI62" s="101"/>
      <c r="BJ62" s="101"/>
      <c r="BK62" s="99"/>
      <c r="BL62" s="101"/>
      <c r="BM62" s="101"/>
      <c r="BN62" s="101"/>
      <c r="BO62" s="101"/>
      <c r="BP62" s="101"/>
      <c r="BQ62" s="99"/>
      <c r="BR62" s="101"/>
      <c r="BS62" s="102"/>
      <c r="BT62" s="103"/>
      <c r="BU62" s="101"/>
      <c r="BV62" s="99"/>
      <c r="BW62" s="101"/>
      <c r="BX62" s="101"/>
      <c r="BY62" s="99"/>
      <c r="BZ62" s="101"/>
      <c r="CA62" s="101"/>
      <c r="CB62" s="99"/>
      <c r="CC62" s="101"/>
      <c r="CD62" s="101"/>
      <c r="CE62" s="99"/>
      <c r="CF62" s="101"/>
      <c r="CG62" s="102"/>
      <c r="CH62" s="103"/>
      <c r="CI62" s="101"/>
      <c r="CJ62" s="101"/>
      <c r="CK62" s="101"/>
      <c r="CL62" s="102"/>
      <c r="CM62" s="103"/>
    </row>
    <row r="63" spans="1:98" x14ac:dyDescent="0.25">
      <c r="BG63" s="100"/>
      <c r="BH63" s="100"/>
      <c r="BI63" s="101"/>
      <c r="BJ63" s="101"/>
      <c r="BK63" s="99"/>
      <c r="BL63" s="101"/>
      <c r="BM63" s="101"/>
      <c r="BN63" s="101"/>
      <c r="BO63" s="101"/>
      <c r="BP63" s="101"/>
      <c r="BQ63" s="99"/>
      <c r="BR63" s="101"/>
      <c r="BS63" s="102"/>
      <c r="BT63" s="103"/>
      <c r="BU63" s="101"/>
      <c r="BV63" s="99"/>
      <c r="BW63" s="101"/>
      <c r="BX63" s="101"/>
      <c r="BY63" s="99"/>
      <c r="BZ63" s="101"/>
      <c r="CA63" s="101"/>
      <c r="CB63" s="99"/>
      <c r="CC63" s="101"/>
      <c r="CD63" s="101"/>
      <c r="CE63" s="99"/>
      <c r="CF63" s="101"/>
      <c r="CG63" s="102"/>
      <c r="CH63" s="103"/>
      <c r="CI63" s="101"/>
      <c r="CJ63" s="101"/>
      <c r="CK63" s="101"/>
      <c r="CL63" s="102"/>
      <c r="CM63" s="103"/>
    </row>
    <row r="64" spans="1:98" x14ac:dyDescent="0.25">
      <c r="BG64" s="100"/>
      <c r="BH64" s="100"/>
      <c r="BI64" s="101"/>
      <c r="BJ64" s="101"/>
      <c r="BK64" s="99"/>
      <c r="BL64" s="101"/>
      <c r="BM64" s="101"/>
      <c r="BN64" s="101"/>
      <c r="BO64" s="101"/>
      <c r="BP64" s="101"/>
      <c r="BQ64" s="99"/>
      <c r="BR64" s="101"/>
      <c r="BS64" s="102"/>
      <c r="BT64" s="103"/>
      <c r="BU64" s="101"/>
      <c r="BV64" s="99"/>
      <c r="BW64" s="101"/>
      <c r="BX64" s="101"/>
      <c r="BY64" s="99"/>
      <c r="BZ64" s="101"/>
      <c r="CA64" s="101"/>
      <c r="CB64" s="99"/>
      <c r="CC64" s="101"/>
      <c r="CD64" s="101"/>
      <c r="CE64" s="99"/>
      <c r="CF64" s="101"/>
      <c r="CG64" s="102"/>
      <c r="CH64" s="103"/>
      <c r="CI64" s="101"/>
      <c r="CJ64" s="101"/>
      <c r="CK64" s="101"/>
      <c r="CL64" s="102"/>
      <c r="CM64" s="103"/>
    </row>
  </sheetData>
  <mergeCells count="42">
    <mergeCell ref="AJ2:AL2"/>
    <mergeCell ref="BI1:CM1"/>
    <mergeCell ref="A2:A5"/>
    <mergeCell ref="B2:C5"/>
    <mergeCell ref="D2:E2"/>
    <mergeCell ref="F2:F5"/>
    <mergeCell ref="G2:G5"/>
    <mergeCell ref="H2:J2"/>
    <mergeCell ref="K2:M2"/>
    <mergeCell ref="N2:R2"/>
    <mergeCell ref="S2:U2"/>
    <mergeCell ref="CT2:CT5"/>
    <mergeCell ref="CA2:CC2"/>
    <mergeCell ref="CD2:CF2"/>
    <mergeCell ref="CI2:CK2"/>
    <mergeCell ref="BG2:BI2"/>
    <mergeCell ref="BJ2:BL2"/>
    <mergeCell ref="BM2:BO2"/>
    <mergeCell ref="BP2:BR2"/>
    <mergeCell ref="BU2:BW2"/>
    <mergeCell ref="BX2:BZ2"/>
    <mergeCell ref="CR2:CR5"/>
    <mergeCell ref="BS2:BS3"/>
    <mergeCell ref="CG2:CG3"/>
    <mergeCell ref="CL2:CL3"/>
    <mergeCell ref="CS2:CS5"/>
    <mergeCell ref="D3:D5"/>
    <mergeCell ref="E3:E5"/>
    <mergeCell ref="CO2:CO5"/>
    <mergeCell ref="CP2:CP5"/>
    <mergeCell ref="CQ2:CQ5"/>
    <mergeCell ref="AO2:AS2"/>
    <mergeCell ref="AT2:AX2"/>
    <mergeCell ref="AY2:BA2"/>
    <mergeCell ref="BB2:BD2"/>
    <mergeCell ref="BE2:BE3"/>
    <mergeCell ref="BF2:BF3"/>
    <mergeCell ref="V2:X2"/>
    <mergeCell ref="Y2:AA2"/>
    <mergeCell ref="AC2:AC3"/>
    <mergeCell ref="AD2:AF2"/>
    <mergeCell ref="AG2:AI2"/>
  </mergeCells>
  <conditionalFormatting sqref="CM57:CM64 CM5:CM50 CH57:CH64 BT57:BT64 CH5:CH50 BT5:BT50 AP10:AP11 AP16 AP18 AP26 AP29 C56 AC6:AC50 AN6:AN50 BF6:BF50">
    <cfRule type="cellIs" dxfId="2" priority="1" stopIfTrue="1" operator="lessThan">
      <formula>5</formula>
    </cfRule>
  </conditionalFormatting>
  <conditionalFormatting sqref="CK3 BI3 BL3 BO3 BR3 BW3 BZ3 CC3 CF3 BZ6:CN50 BY6:BY41 BY43:BY50 BA3 AI1 AL1 AF1 BD3 AI3 AI57:AI65510 AQ3:AS3 AL3 AL57:AL65510 AF3 AF57:AF65510 P1:R1 U1 X1 X3 Y1:Y3 Z3:AA3 Z1:AB1 X57:AB65510 U57:U65510 P3:R3 P57:R65510 J3 M3 AV3:AX3 U3:U50 H6:T50 V6:BX50 CQ6:CT50">
    <cfRule type="cellIs" dxfId="1" priority="2" stopIfTrue="1" operator="lessThan">
      <formula>5</formula>
    </cfRule>
  </conditionalFormatting>
  <conditionalFormatting sqref="G6:G50">
    <cfRule type="cellIs" dxfId="0" priority="3" stopIfTrue="1" operator="notEqual">
      <formula>"Kinh"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NGUYET</dc:creator>
  <cp:lastModifiedBy>Le Ich Quat</cp:lastModifiedBy>
  <dcterms:created xsi:type="dcterms:W3CDTF">2017-11-13T07:13:07Z</dcterms:created>
  <dcterms:modified xsi:type="dcterms:W3CDTF">2017-11-16T08:17:48Z</dcterms:modified>
</cp:coreProperties>
</file>